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showInkAnnotation="0" codeName="ThisWorkbook" defaultThemeVersion="124226"/>
  <mc:AlternateContent xmlns:mc="http://schemas.openxmlformats.org/markup-compatibility/2006">
    <mc:Choice Requires="x15">
      <x15ac:absPath xmlns:x15ac="http://schemas.microsoft.com/office/spreadsheetml/2010/11/ac" url="C:\Users\mlittle\Downloads\"/>
    </mc:Choice>
  </mc:AlternateContent>
  <xr:revisionPtr revIDLastSave="0" documentId="13_ncr:1_{6F505491-1DC5-4735-866F-8A35B82B0704}" xr6:coauthVersionLast="47" xr6:coauthVersionMax="47" xr10:uidLastSave="{00000000-0000-0000-0000-000000000000}"/>
  <workbookProtection workbookAlgorithmName="SHA-512" workbookHashValue="0Tlk6ymgpTQ4f4cafCxh5g6zWGwvVyBoR4gUcAr7JuaNxAjsdBMAacrTg1Ie0jWLbaN6OA/pYLSkLzvJ697BMQ==" workbookSaltValue="rS9WMbGtJUIJ6uSzjRoFGw==" workbookSpinCount="100000" lockStructure="1"/>
  <bookViews>
    <workbookView xWindow="-110" yWindow="-110" windowWidth="38620" windowHeight="21220" xr2:uid="{00000000-000D-0000-FFFF-FFFF00000000}"/>
  </bookViews>
  <sheets>
    <sheet name="Voucher Pg 1" sheetId="1" r:id="rId1"/>
    <sheet name="Acct Dist" sheetId="2" r:id="rId2"/>
    <sheet name="Pg 2" sheetId="3" r:id="rId3"/>
    <sheet name="Pg 3" sheetId="6" r:id="rId4"/>
    <sheet name="Pg 4" sheetId="7" r:id="rId5"/>
    <sheet name="Pg 5" sheetId="11" r:id="rId6"/>
    <sheet name="Pg 6" sheetId="10" r:id="rId7"/>
    <sheet name="Pg 7" sheetId="9" r:id="rId8"/>
    <sheet name="Policies (Links)" sheetId="8" r:id="rId9"/>
  </sheets>
  <definedNames>
    <definedName name="_xlnm._FilterDatabase" localSheetId="2" hidden="1">'Pg 2'!$A$1:$K$41</definedName>
    <definedName name="_xlnm._FilterDatabase" localSheetId="0" hidden="1">'Voucher Pg 1'!$A$18:$L$36</definedName>
    <definedName name="_xlnm.Print_Area" localSheetId="1">'Acct Dist'!$A$1:$K$16</definedName>
    <definedName name="_xlnm.Print_Area" localSheetId="2">'Pg 2'!$A$1:$K$41</definedName>
    <definedName name="_xlnm.Print_Area" localSheetId="3">'Pg 3'!$A$1:$K$41</definedName>
    <definedName name="_xlnm.Print_Area" localSheetId="4">'Pg 4'!$A$1:$K$41</definedName>
    <definedName name="_xlnm.Print_Area" localSheetId="5">'Pg 5'!$A$1:$K$41</definedName>
    <definedName name="_xlnm.Print_Area" localSheetId="6">'Pg 6'!$A$1:$K$41</definedName>
    <definedName name="_xlnm.Print_Area" localSheetId="7">'Pg 7'!$A$1:$K$41</definedName>
    <definedName name="_xlnm.Print_Area" localSheetId="0">'Voucher Pg 1'!$A$1:$M$45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0" i="10" l="1"/>
  <c r="K20" i="10" s="1"/>
  <c r="J41" i="11" l="1"/>
  <c r="I41" i="11"/>
  <c r="H41" i="11"/>
  <c r="A41" i="11"/>
  <c r="K40" i="11"/>
  <c r="G40" i="11"/>
  <c r="G39" i="11"/>
  <c r="K39" i="11"/>
  <c r="G38" i="11"/>
  <c r="K38" i="11"/>
  <c r="G37" i="11"/>
  <c r="K37" i="11" s="1"/>
  <c r="G36" i="11"/>
  <c r="K36" i="11" s="1"/>
  <c r="G35" i="11"/>
  <c r="K35" i="11"/>
  <c r="G34" i="11"/>
  <c r="K34" i="11" s="1"/>
  <c r="G33" i="11"/>
  <c r="K33" i="11" s="1"/>
  <c r="G32" i="11"/>
  <c r="K32" i="11"/>
  <c r="G31" i="11"/>
  <c r="K31" i="11" s="1"/>
  <c r="G30" i="11"/>
  <c r="K30" i="11"/>
  <c r="G29" i="11"/>
  <c r="K29" i="11" s="1"/>
  <c r="G28" i="11"/>
  <c r="K28" i="11" s="1"/>
  <c r="G27" i="11"/>
  <c r="K27" i="11" s="1"/>
  <c r="G26" i="11"/>
  <c r="K26" i="11" s="1"/>
  <c r="G25" i="11"/>
  <c r="K25" i="11" s="1"/>
  <c r="G24" i="11"/>
  <c r="K24" i="11" s="1"/>
  <c r="G23" i="11"/>
  <c r="K23" i="11"/>
  <c r="G22" i="11"/>
  <c r="K22" i="11" s="1"/>
  <c r="G21" i="11"/>
  <c r="K21" i="11" s="1"/>
  <c r="G20" i="11"/>
  <c r="K20" i="11"/>
  <c r="G19" i="11"/>
  <c r="K19" i="11"/>
  <c r="G18" i="11"/>
  <c r="K18" i="11" s="1"/>
  <c r="G17" i="11"/>
  <c r="K17" i="11" s="1"/>
  <c r="G16" i="11"/>
  <c r="K16" i="11" s="1"/>
  <c r="G15" i="11"/>
  <c r="K15" i="11" s="1"/>
  <c r="G14" i="11"/>
  <c r="K14" i="11"/>
  <c r="G13" i="11"/>
  <c r="K13" i="11" s="1"/>
  <c r="G12" i="11"/>
  <c r="K12" i="11"/>
  <c r="G11" i="11"/>
  <c r="K11" i="11"/>
  <c r="G10" i="11"/>
  <c r="K10" i="11"/>
  <c r="G9" i="11"/>
  <c r="K9" i="11" s="1"/>
  <c r="G8" i="11"/>
  <c r="K8" i="11" s="1"/>
  <c r="G7" i="11"/>
  <c r="K7" i="11" s="1"/>
  <c r="G6" i="11"/>
  <c r="K6" i="11" s="1"/>
  <c r="J41" i="10"/>
  <c r="I41" i="10"/>
  <c r="H41" i="10"/>
  <c r="A41" i="10"/>
  <c r="K40" i="10"/>
  <c r="G40" i="10"/>
  <c r="G39" i="10"/>
  <c r="K39" i="10" s="1"/>
  <c r="G38" i="10"/>
  <c r="K38" i="10" s="1"/>
  <c r="G37" i="10"/>
  <c r="K37" i="10" s="1"/>
  <c r="G36" i="10"/>
  <c r="K36" i="10" s="1"/>
  <c r="G35" i="10"/>
  <c r="K35" i="10" s="1"/>
  <c r="G34" i="10"/>
  <c r="K34" i="10" s="1"/>
  <c r="G33" i="10"/>
  <c r="K33" i="10" s="1"/>
  <c r="G32" i="10"/>
  <c r="K32" i="10" s="1"/>
  <c r="G31" i="10"/>
  <c r="K31" i="10" s="1"/>
  <c r="G30" i="10"/>
  <c r="K30" i="10" s="1"/>
  <c r="G29" i="10"/>
  <c r="K29" i="10" s="1"/>
  <c r="G28" i="10"/>
  <c r="K28" i="10" s="1"/>
  <c r="G27" i="10"/>
  <c r="K27" i="10" s="1"/>
  <c r="G26" i="10"/>
  <c r="K26" i="10" s="1"/>
  <c r="G25" i="10"/>
  <c r="K25" i="10" s="1"/>
  <c r="G24" i="10"/>
  <c r="K24" i="10" s="1"/>
  <c r="G23" i="10"/>
  <c r="K23" i="10" s="1"/>
  <c r="G22" i="10"/>
  <c r="K22" i="10" s="1"/>
  <c r="G21" i="10"/>
  <c r="K21" i="10" s="1"/>
  <c r="G19" i="10"/>
  <c r="K19" i="10" s="1"/>
  <c r="G18" i="10"/>
  <c r="K18" i="10" s="1"/>
  <c r="G17" i="10"/>
  <c r="K17" i="10" s="1"/>
  <c r="G16" i="10"/>
  <c r="K16" i="10" s="1"/>
  <c r="G15" i="10"/>
  <c r="K15" i="10" s="1"/>
  <c r="G14" i="10"/>
  <c r="K14" i="10" s="1"/>
  <c r="G13" i="10"/>
  <c r="K13" i="10" s="1"/>
  <c r="G12" i="10"/>
  <c r="K12" i="10" s="1"/>
  <c r="G11" i="10"/>
  <c r="K11" i="10" s="1"/>
  <c r="G10" i="10"/>
  <c r="K10" i="10" s="1"/>
  <c r="G9" i="10"/>
  <c r="K9" i="10" s="1"/>
  <c r="G8" i="10"/>
  <c r="K8" i="10" s="1"/>
  <c r="G7" i="10"/>
  <c r="K7" i="10" s="1"/>
  <c r="G6" i="10"/>
  <c r="K6" i="10" s="1"/>
  <c r="J41" i="9"/>
  <c r="I41" i="9"/>
  <c r="H41" i="9"/>
  <c r="A41" i="9"/>
  <c r="K40" i="9"/>
  <c r="G40" i="9"/>
  <c r="G39" i="9"/>
  <c r="K39" i="9" s="1"/>
  <c r="G38" i="9"/>
  <c r="K38" i="9" s="1"/>
  <c r="G37" i="9"/>
  <c r="K37" i="9" s="1"/>
  <c r="G36" i="9"/>
  <c r="K36" i="9" s="1"/>
  <c r="G35" i="9"/>
  <c r="K35" i="9" s="1"/>
  <c r="G34" i="9"/>
  <c r="K34" i="9" s="1"/>
  <c r="G33" i="9"/>
  <c r="K33" i="9" s="1"/>
  <c r="G32" i="9"/>
  <c r="K32" i="9" s="1"/>
  <c r="G31" i="9"/>
  <c r="K31" i="9" s="1"/>
  <c r="G30" i="9"/>
  <c r="K30" i="9" s="1"/>
  <c r="G29" i="9"/>
  <c r="K29" i="9" s="1"/>
  <c r="G28" i="9"/>
  <c r="K28" i="9" s="1"/>
  <c r="G27" i="9"/>
  <c r="K27" i="9" s="1"/>
  <c r="G26" i="9"/>
  <c r="K26" i="9" s="1"/>
  <c r="G25" i="9"/>
  <c r="K25" i="9" s="1"/>
  <c r="G24" i="9"/>
  <c r="K24" i="9"/>
  <c r="G23" i="9"/>
  <c r="K23" i="9" s="1"/>
  <c r="G22" i="9"/>
  <c r="K22" i="9" s="1"/>
  <c r="G21" i="9"/>
  <c r="K21" i="9" s="1"/>
  <c r="G20" i="9"/>
  <c r="K20" i="9" s="1"/>
  <c r="G19" i="9"/>
  <c r="K19" i="9" s="1"/>
  <c r="G18" i="9"/>
  <c r="K18" i="9" s="1"/>
  <c r="G17" i="9"/>
  <c r="K17" i="9" s="1"/>
  <c r="G16" i="9"/>
  <c r="K16" i="9" s="1"/>
  <c r="G15" i="9"/>
  <c r="K15" i="9" s="1"/>
  <c r="G14" i="9"/>
  <c r="K14" i="9" s="1"/>
  <c r="G13" i="9"/>
  <c r="K13" i="9" s="1"/>
  <c r="G12" i="9"/>
  <c r="K12" i="9" s="1"/>
  <c r="G11" i="9"/>
  <c r="K11" i="9" s="1"/>
  <c r="G10" i="9"/>
  <c r="K10" i="9" s="1"/>
  <c r="G9" i="9"/>
  <c r="K9" i="9" s="1"/>
  <c r="G8" i="9"/>
  <c r="K8" i="9"/>
  <c r="G7" i="9"/>
  <c r="K7" i="9" s="1"/>
  <c r="G6" i="9"/>
  <c r="K6" i="9"/>
  <c r="H41" i="6"/>
  <c r="I41" i="6"/>
  <c r="J41" i="6"/>
  <c r="H41" i="3"/>
  <c r="I41" i="3"/>
  <c r="J41" i="3"/>
  <c r="F59" i="1"/>
  <c r="F57" i="1"/>
  <c r="F71" i="1"/>
  <c r="F69" i="1"/>
  <c r="F67" i="1"/>
  <c r="F65" i="1"/>
  <c r="F63" i="1"/>
  <c r="F61" i="1"/>
  <c r="F55" i="1"/>
  <c r="K40" i="7"/>
  <c r="G7" i="7"/>
  <c r="K7" i="7" s="1"/>
  <c r="G8" i="7"/>
  <c r="K8" i="7" s="1"/>
  <c r="G9" i="7"/>
  <c r="G10" i="7"/>
  <c r="K10" i="7" s="1"/>
  <c r="G11" i="7"/>
  <c r="K11" i="7" s="1"/>
  <c r="G12" i="7"/>
  <c r="K12" i="7" s="1"/>
  <c r="G13" i="7"/>
  <c r="K13" i="7" s="1"/>
  <c r="G14" i="7"/>
  <c r="K14" i="7" s="1"/>
  <c r="G15" i="7"/>
  <c r="K15" i="7" s="1"/>
  <c r="G16" i="7"/>
  <c r="K16" i="7" s="1"/>
  <c r="G17" i="7"/>
  <c r="K17" i="7" s="1"/>
  <c r="G18" i="7"/>
  <c r="K18" i="7" s="1"/>
  <c r="G19" i="7"/>
  <c r="K19" i="7" s="1"/>
  <c r="G20" i="7"/>
  <c r="K20" i="7" s="1"/>
  <c r="G21" i="7"/>
  <c r="K21" i="7" s="1"/>
  <c r="G22" i="7"/>
  <c r="K22" i="7" s="1"/>
  <c r="G23" i="7"/>
  <c r="K23" i="7" s="1"/>
  <c r="G24" i="7"/>
  <c r="K24" i="7" s="1"/>
  <c r="G25" i="7"/>
  <c r="K25" i="7" s="1"/>
  <c r="G26" i="7"/>
  <c r="K26" i="7" s="1"/>
  <c r="G27" i="7"/>
  <c r="K27" i="7" s="1"/>
  <c r="G28" i="7"/>
  <c r="K28" i="7" s="1"/>
  <c r="G29" i="7"/>
  <c r="K29" i="7" s="1"/>
  <c r="G30" i="7"/>
  <c r="K30" i="7" s="1"/>
  <c r="G31" i="7"/>
  <c r="K31" i="7" s="1"/>
  <c r="G32" i="7"/>
  <c r="K32" i="7" s="1"/>
  <c r="G33" i="7"/>
  <c r="K33" i="7" s="1"/>
  <c r="G34" i="7"/>
  <c r="K34" i="7" s="1"/>
  <c r="G35" i="7"/>
  <c r="K35" i="7"/>
  <c r="G36" i="7"/>
  <c r="K36" i="7" s="1"/>
  <c r="G37" i="7"/>
  <c r="K37" i="7" s="1"/>
  <c r="G38" i="7"/>
  <c r="K38" i="7" s="1"/>
  <c r="G39" i="7"/>
  <c r="K39" i="7" s="1"/>
  <c r="G40" i="7"/>
  <c r="G6" i="7"/>
  <c r="K6" i="7" s="1"/>
  <c r="G7" i="6"/>
  <c r="K7" i="6" s="1"/>
  <c r="G8" i="6"/>
  <c r="K8" i="6"/>
  <c r="G9" i="6"/>
  <c r="K9" i="6" s="1"/>
  <c r="G10" i="6"/>
  <c r="K10" i="6" s="1"/>
  <c r="G11" i="6"/>
  <c r="K11" i="6" s="1"/>
  <c r="G12" i="6"/>
  <c r="K12" i="6" s="1"/>
  <c r="G13" i="6"/>
  <c r="K13" i="6" s="1"/>
  <c r="G14" i="6"/>
  <c r="K14" i="6" s="1"/>
  <c r="G15" i="6"/>
  <c r="K15" i="6"/>
  <c r="G16" i="6"/>
  <c r="K16" i="6" s="1"/>
  <c r="G17" i="6"/>
  <c r="K17" i="6" s="1"/>
  <c r="G18" i="6"/>
  <c r="K18" i="6"/>
  <c r="G19" i="6"/>
  <c r="K19" i="6" s="1"/>
  <c r="G20" i="6"/>
  <c r="K20" i="6" s="1"/>
  <c r="G21" i="6"/>
  <c r="K21" i="6" s="1"/>
  <c r="G22" i="6"/>
  <c r="K22" i="6"/>
  <c r="G23" i="6"/>
  <c r="K23" i="6" s="1"/>
  <c r="G24" i="6"/>
  <c r="K24" i="6" s="1"/>
  <c r="G25" i="6"/>
  <c r="K25" i="6" s="1"/>
  <c r="G26" i="6"/>
  <c r="K26" i="6" s="1"/>
  <c r="G27" i="6"/>
  <c r="K27" i="6" s="1"/>
  <c r="G28" i="6"/>
  <c r="K28" i="6" s="1"/>
  <c r="G29" i="6"/>
  <c r="K29" i="6" s="1"/>
  <c r="G30" i="6"/>
  <c r="K30" i="6" s="1"/>
  <c r="G31" i="6"/>
  <c r="K31" i="6" s="1"/>
  <c r="G32" i="6"/>
  <c r="K32" i="6" s="1"/>
  <c r="G33" i="6"/>
  <c r="K33" i="6" s="1"/>
  <c r="G34" i="6"/>
  <c r="K34" i="6"/>
  <c r="G35" i="6"/>
  <c r="K35" i="6" s="1"/>
  <c r="G36" i="6"/>
  <c r="K36" i="6" s="1"/>
  <c r="G37" i="6"/>
  <c r="K37" i="6" s="1"/>
  <c r="G38" i="6"/>
  <c r="K38" i="6"/>
  <c r="G39" i="6"/>
  <c r="K39" i="6" s="1"/>
  <c r="G40" i="6"/>
  <c r="K40" i="6" s="1"/>
  <c r="G6" i="6"/>
  <c r="K6" i="6" s="1"/>
  <c r="G7" i="3"/>
  <c r="K7" i="3" s="1"/>
  <c r="G8" i="3"/>
  <c r="K8" i="3" s="1"/>
  <c r="G9" i="3"/>
  <c r="K9" i="3" s="1"/>
  <c r="G10" i="3"/>
  <c r="K10" i="3" s="1"/>
  <c r="G11" i="3"/>
  <c r="K11" i="3" s="1"/>
  <c r="G12" i="3"/>
  <c r="K12" i="3" s="1"/>
  <c r="G13" i="3"/>
  <c r="K13" i="3" s="1"/>
  <c r="G14" i="3"/>
  <c r="K14" i="3" s="1"/>
  <c r="G15" i="3"/>
  <c r="K15" i="3" s="1"/>
  <c r="G16" i="3"/>
  <c r="K16" i="3" s="1"/>
  <c r="G17" i="3"/>
  <c r="K17" i="3" s="1"/>
  <c r="G18" i="3"/>
  <c r="K18" i="3" s="1"/>
  <c r="G19" i="3"/>
  <c r="K19" i="3" s="1"/>
  <c r="G20" i="3"/>
  <c r="K20" i="3" s="1"/>
  <c r="G21" i="3"/>
  <c r="K21" i="3" s="1"/>
  <c r="G22" i="3"/>
  <c r="K22" i="3" s="1"/>
  <c r="G23" i="3"/>
  <c r="K23" i="3" s="1"/>
  <c r="G24" i="3"/>
  <c r="K24" i="3" s="1"/>
  <c r="G25" i="3"/>
  <c r="K25" i="3" s="1"/>
  <c r="G26" i="3"/>
  <c r="K26" i="3" s="1"/>
  <c r="G27" i="3"/>
  <c r="K27" i="3" s="1"/>
  <c r="G28" i="3"/>
  <c r="K28" i="3" s="1"/>
  <c r="G29" i="3"/>
  <c r="K29" i="3" s="1"/>
  <c r="G30" i="3"/>
  <c r="K30" i="3" s="1"/>
  <c r="G31" i="3"/>
  <c r="K31" i="3" s="1"/>
  <c r="G32" i="3"/>
  <c r="K32" i="3" s="1"/>
  <c r="G33" i="3"/>
  <c r="K33" i="3" s="1"/>
  <c r="G34" i="3"/>
  <c r="K34" i="3" s="1"/>
  <c r="G35" i="3"/>
  <c r="K35" i="3" s="1"/>
  <c r="G36" i="3"/>
  <c r="K36" i="3" s="1"/>
  <c r="G37" i="3"/>
  <c r="K37" i="3" s="1"/>
  <c r="G38" i="3"/>
  <c r="K38" i="3" s="1"/>
  <c r="G39" i="3"/>
  <c r="K39" i="3" s="1"/>
  <c r="G40" i="3"/>
  <c r="K40" i="3" s="1"/>
  <c r="G6" i="3"/>
  <c r="K6" i="3" s="1"/>
  <c r="H22" i="1"/>
  <c r="L22" i="1" s="1"/>
  <c r="H23" i="1"/>
  <c r="L23" i="1" s="1"/>
  <c r="H24" i="1"/>
  <c r="L24" i="1" s="1"/>
  <c r="H25" i="1"/>
  <c r="L25" i="1" s="1"/>
  <c r="H26" i="1"/>
  <c r="L26" i="1" s="1"/>
  <c r="H27" i="1"/>
  <c r="L27" i="1" s="1"/>
  <c r="H28" i="1"/>
  <c r="L28" i="1"/>
  <c r="H29" i="1"/>
  <c r="L29" i="1" s="1"/>
  <c r="H30" i="1"/>
  <c r="L30" i="1" s="1"/>
  <c r="H21" i="1"/>
  <c r="J41" i="7"/>
  <c r="I41" i="7"/>
  <c r="H41" i="7"/>
  <c r="A41" i="7"/>
  <c r="A41" i="3"/>
  <c r="A41" i="6"/>
  <c r="K16" i="2"/>
  <c r="L45" i="1"/>
  <c r="I31" i="1"/>
  <c r="J31" i="1"/>
  <c r="K31" i="1"/>
  <c r="F5" i="6"/>
  <c r="G41" i="7" l="1"/>
  <c r="G41" i="6"/>
  <c r="H31" i="1"/>
  <c r="K41" i="11"/>
  <c r="G41" i="11"/>
  <c r="K9" i="7"/>
  <c r="K41" i="7" s="1"/>
  <c r="G41" i="3"/>
  <c r="K41" i="3" s="1"/>
  <c r="L32" i="1" s="1"/>
  <c r="L21" i="1"/>
  <c r="L31" i="1" s="1"/>
  <c r="K41" i="9"/>
  <c r="G41" i="9"/>
  <c r="K41" i="10"/>
  <c r="G41" i="10"/>
  <c r="K41" i="6"/>
  <c r="L33" i="1" l="1"/>
  <c r="L34" i="1" s="1"/>
  <c r="L35" i="1" s="1"/>
  <c r="L36" i="1" s="1"/>
  <c r="F53" i="1" s="1"/>
  <c r="A47" i="1" s="1"/>
  <c r="N1"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Jason Sayre</author>
    <author>Sumpter, Brad</author>
  </authors>
  <commentList>
    <comment ref="B18" authorId="0" shapeId="0" xr:uid="{00000000-0006-0000-0000-000001000000}">
      <text>
        <r>
          <rPr>
            <sz val="9"/>
            <color indexed="81"/>
            <rFont val="Tahoma"/>
            <family val="2"/>
          </rPr>
          <t>Please provide name, e-mail address, and phone number (separated by semicolons)</t>
        </r>
      </text>
    </comment>
    <comment ref="B19" authorId="0" shapeId="0" xr:uid="{00000000-0006-0000-0000-000002000000}">
      <text>
        <r>
          <rPr>
            <sz val="9"/>
            <color indexed="81"/>
            <rFont val="Tahoma"/>
            <family val="2"/>
          </rPr>
          <t>Please limit text input in location cells to ~ 40 characters.  If the information exceeds the viewable space for the cell please carry the additional information to the cell immediately below.</t>
        </r>
      </text>
    </comment>
    <comment ref="I19" authorId="0" shapeId="0" xr:uid="{00000000-0006-0000-0000-000003000000}">
      <text>
        <r>
          <rPr>
            <sz val="9"/>
            <color indexed="81"/>
            <rFont val="Tahoma"/>
            <family val="2"/>
          </rPr>
          <t>This column should contain reimbursable business expenses involving meals:
(1) Per-diem Overnight Travel (CONUS-OCONUS Rates; If no-cost meals are provided please properly deduct and explain in Column B; see travel policy P20335C for full requirements)
(2) Taxable Overtime meals (see travel policy P20335C for requirements in order to obtain this reimbursement)
(3) Official Business meals (see accounts payable policy P20310a for reimbursement requirements)</t>
        </r>
      </text>
    </comment>
    <comment ref="G20" authorId="1" shapeId="0" xr:uid="{00000000-0006-0000-0000-000004000000}">
      <text>
        <r>
          <rPr>
            <b/>
            <sz val="9"/>
            <color indexed="81"/>
            <rFont val="Tahoma"/>
            <charset val="1"/>
          </rPr>
          <t xml:space="preserve">Personal Vehicle Reimbursement Rate:
$0.53 for 2024 if the Round trip is 200 miles or more and a Fleet Services, or state contract Enterprise, vehicle is available.
when traveling under 200 miles, the following rates would apply:
$0.67/mile for 2024 mileage
$0.655/mile for 2023 mileage
</t>
        </r>
        <r>
          <rPr>
            <sz val="9"/>
            <color indexed="81"/>
            <rFont val="Tahoma"/>
            <charset val="1"/>
          </rPr>
          <t xml:space="preserve">
</t>
        </r>
      </text>
    </comment>
    <comment ref="C39" authorId="1" shapeId="0" xr:uid="{00000000-0006-0000-0000-000005000000}">
      <text>
        <r>
          <rPr>
            <b/>
            <sz val="9"/>
            <color indexed="81"/>
            <rFont val="Tahoma"/>
            <family val="2"/>
          </rPr>
          <t xml:space="preserve">Account Code Selection:
</t>
        </r>
        <r>
          <rPr>
            <sz val="9"/>
            <color indexed="81"/>
            <rFont val="Tahoma"/>
            <family val="2"/>
          </rPr>
          <t>Please segregate out reimbursable expenses to appropriate account codes by selecting from the list.  Use multiple lines, and appropriate account codes for differing types of expenses.
See http://www.controller.vt.edu/accounting_operations/Account_Code_Listing/acctlist.html#128 for a full listing of account codes.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Sumpter, Brad</author>
  </authors>
  <commentList>
    <comment ref="C4" authorId="0" shapeId="0" xr:uid="{00000000-0006-0000-0100-000001000000}">
      <text>
        <r>
          <rPr>
            <b/>
            <sz val="9"/>
            <color indexed="81"/>
            <rFont val="Tahoma"/>
            <family val="2"/>
          </rPr>
          <t xml:space="preserve">Account Code Selection:
</t>
        </r>
        <r>
          <rPr>
            <sz val="9"/>
            <color indexed="81"/>
            <rFont val="Tahoma"/>
            <family val="2"/>
          </rPr>
          <t>Please segregate out reimbursable expenses to appropriate account codes by selecting from the list.  Use multiple lines, and appropriate account codes for differing types of expenses.
See http://www.controller.vt.edu/accounting_operations/Account_Code_Listing/acctlist.html#128 for a full listing of account codes.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Sumpter, Brad</author>
  </authors>
  <commentList>
    <comment ref="F5" authorId="0" shapeId="0" xr:uid="{00000000-0006-0000-0200-000001000000}">
      <text>
        <r>
          <rPr>
            <b/>
            <sz val="9"/>
            <color indexed="81"/>
            <rFont val="Tahoma"/>
            <family val="2"/>
          </rPr>
          <t xml:space="preserve">Personal Vehicle Reimbursement Rate:
$0.53 for 2024 if the Round trip is 200 miles or more and a Fleet Services, or state contract Enterprise, vehicle is available.
when traveling under 200 miles, the following rates would apply:
$0.67/mile for 2024 mileage
$0.655/mile for 2023 mileage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Sumpter, Brad</author>
  </authors>
  <commentList>
    <comment ref="F5" authorId="0" shapeId="0" xr:uid="{00000000-0006-0000-0300-000001000000}">
      <text>
        <r>
          <rPr>
            <b/>
            <sz val="9"/>
            <color indexed="81"/>
            <rFont val="Tahoma"/>
            <family val="2"/>
          </rPr>
          <t xml:space="preserve">Personal Vehicle Reimbursement Rate:
$0.53 for 2024 if the Round trip is 200 miles or more and a Fleet Services, or state contract Enterprise, vehicle is available.
when traveling under 200 miles, the following rates would apply:
$0.67/mile for 2024 mileage
$0.655/mile for 2023 mileage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Sumpter, Brad</author>
  </authors>
  <commentList>
    <comment ref="F5" authorId="0" shapeId="0" xr:uid="{00000000-0006-0000-0400-000001000000}">
      <text>
        <r>
          <rPr>
            <b/>
            <sz val="9"/>
            <color indexed="81"/>
            <rFont val="Tahoma"/>
            <family val="2"/>
          </rPr>
          <t xml:space="preserve">Personal Vehicle Reimbursement Rate:
$0.53 for 2024 if the Round trip is 200 miles or more and a Fleet Services, or state contract Enterprise, vehicle is available.
when traveling under 200 miles, the following rates would apply:
$0.67/mile for 2024 mileage
$0.655/mile for 2023 mileage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Sumpter, Brad</author>
  </authors>
  <commentList>
    <comment ref="F5" authorId="0" shapeId="0" xr:uid="{00000000-0006-0000-0500-000001000000}">
      <text>
        <r>
          <rPr>
            <b/>
            <sz val="9"/>
            <color indexed="81"/>
            <rFont val="Tahoma"/>
            <family val="2"/>
          </rPr>
          <t xml:space="preserve">Personal Vehicle Reimbursement Rate:
$0.53 for 2024 if the Round trip is 200 miles or more and a Fleet Services, or state contract Enterprise, vehicle is available.
when traveling under 200 miles, the following rates would apply:
$0.67/mile for 2024 mileage
$0.655/mile for 2023 mileage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Sumpter, Brad</author>
  </authors>
  <commentList>
    <comment ref="F5" authorId="0" shapeId="0" xr:uid="{00000000-0006-0000-0600-000001000000}">
      <text>
        <r>
          <rPr>
            <b/>
            <sz val="9"/>
            <color indexed="81"/>
            <rFont val="Tahoma"/>
            <family val="2"/>
          </rPr>
          <t xml:space="preserve">Personal Vehicle Reimbursement Rate:
$0.53 for 2024 if the Round trip is 200 miles or more and a Fleet Services, or state contract Enterprise, vehicle is available.
when traveling under 200 miles, the following rates would apply:
$0.67/mile for 2024 mileage
$0.655/mile for 2023 mileage
</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Sumpter, Brad</author>
  </authors>
  <commentList>
    <comment ref="F5" authorId="0" shapeId="0" xr:uid="{00000000-0006-0000-0700-000001000000}">
      <text>
        <r>
          <rPr>
            <b/>
            <sz val="9"/>
            <color indexed="81"/>
            <rFont val="Tahoma"/>
            <family val="2"/>
          </rPr>
          <t xml:space="preserve">Personal Vehicle Reimbursement Rate:
$0.53 for 2024 if the Round trip is 200 miles or more and a Fleet Services, or state contract Enterprise, vehicle is available.
when traveling under 200 miles, the following rates would apply:
$0.67/mile for 2024 mileage
$0.655/mile for 2023 mileage
</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Jason Sayre</author>
  </authors>
  <commentList>
    <comment ref="F6" authorId="0" shapeId="0" xr:uid="{00000000-0006-0000-0800-000001000000}">
      <text>
        <r>
          <rPr>
            <sz val="9"/>
            <color indexed="81"/>
            <rFont val="Tahoma"/>
            <family val="2"/>
          </rPr>
          <t xml:space="preserve">Please Contact Controller's Office if info. on your department's authorized approvers is needed.  </t>
        </r>
      </text>
    </comment>
  </commentList>
</comments>
</file>

<file path=xl/sharedStrings.xml><?xml version="1.0" encoding="utf-8"?>
<sst xmlns="http://schemas.openxmlformats.org/spreadsheetml/2006/main" count="387" uniqueCount="127">
  <si>
    <t>Travel and Meal Expense Voucher</t>
  </si>
  <si>
    <t xml:space="preserve"> I hereby certify that expenses listed below were incurred by me on official business of the Commonwealth </t>
  </si>
  <si>
    <t>Department</t>
  </si>
  <si>
    <t xml:space="preserve"> of Virginia and included only such expenses as were necessary in the conduct of this business</t>
  </si>
  <si>
    <t>VA Tech ID No:</t>
  </si>
  <si>
    <t>Signature of Traveler</t>
  </si>
  <si>
    <t xml:space="preserve">          Date</t>
  </si>
  <si>
    <t>Voucher date:</t>
  </si>
  <si>
    <t>Name of Traveler</t>
  </si>
  <si>
    <t>Title</t>
  </si>
  <si>
    <t>I hereby certify that the travel undertaken and/or business meal expense in this reimbursement voucher</t>
  </si>
  <si>
    <t>Name and Mailing Address of Traveler</t>
  </si>
  <si>
    <t xml:space="preserve">claimed has been reviewed and approved as necessary for the conduct of business in the Commonwealth </t>
  </si>
  <si>
    <t>Signature of Authorized Approver</t>
  </si>
  <si>
    <t>Name of Authorized Approver</t>
  </si>
  <si>
    <t>Contact:</t>
  </si>
  <si>
    <t>Fleet Service Vehicle Available?</t>
  </si>
  <si>
    <t>VA State Employee?</t>
  </si>
  <si>
    <t>Date</t>
  </si>
  <si>
    <t>Location at which expense was incurred.  Points between which travel was necessary.  Method of transportation used and mileage rate allowed.  Each days expense must be shown separately</t>
  </si>
  <si>
    <t>Personal Vehicle Usage</t>
  </si>
  <si>
    <t>Meals</t>
  </si>
  <si>
    <t>Lodging</t>
  </si>
  <si>
    <t>Other (Itemize in Second Column)</t>
  </si>
  <si>
    <t>Amount</t>
  </si>
  <si>
    <t>Mileage</t>
  </si>
  <si>
    <t>Rate</t>
  </si>
  <si>
    <t>Reim. Amt.</t>
  </si>
  <si>
    <t>Totals</t>
  </si>
  <si>
    <t>Purpose of Trip:</t>
  </si>
  <si>
    <t xml:space="preserve">Total Sheet 2:      </t>
  </si>
  <si>
    <t xml:space="preserve">Total Sheet 3 - 7:      </t>
  </si>
  <si>
    <t xml:space="preserve">  Total of Voucher:      </t>
  </si>
  <si>
    <t>Justification for lodging exceptions (when applicable):</t>
  </si>
  <si>
    <t xml:space="preserve">  Amount Disallowed:      </t>
  </si>
  <si>
    <t xml:space="preserve">  Amount Certified for Payment:</t>
  </si>
  <si>
    <t xml:space="preserve"> </t>
  </si>
  <si>
    <t>Orgn    Number</t>
  </si>
  <si>
    <t>Fund Number</t>
  </si>
  <si>
    <r>
      <rPr>
        <sz val="10"/>
        <rFont val="Century Schoolbook"/>
        <family val="1"/>
      </rPr>
      <t>Account Code</t>
    </r>
    <r>
      <rPr>
        <sz val="8"/>
        <rFont val="Century Schoolbook"/>
        <family val="1"/>
      </rPr>
      <t xml:space="preserve">                         (Please select from drop-down list)</t>
    </r>
  </si>
  <si>
    <t>Activity Code</t>
  </si>
  <si>
    <t>Voucher Number</t>
  </si>
  <si>
    <t>Reviewer's Initials:</t>
  </si>
  <si>
    <t>Second Reviewer's Initials:</t>
  </si>
  <si>
    <t xml:space="preserve">        Acct. Distribution Total:</t>
  </si>
  <si>
    <t>Diagnostic tests:</t>
  </si>
  <si>
    <t>Voucher total vs. Accounting Distribution Total:</t>
  </si>
  <si>
    <t>Contact information not provided:</t>
  </si>
  <si>
    <t>Fleet Service vehicle question not answered:</t>
  </si>
  <si>
    <t>State employee question not answered:</t>
  </si>
  <si>
    <t>Employee titles not input:</t>
  </si>
  <si>
    <t>Purpose of trip not provided:</t>
  </si>
  <si>
    <t>Valid Virginia TECH ID not provided:</t>
  </si>
  <si>
    <t>No Org, Fund, and Acct info. provided:</t>
  </si>
  <si>
    <t>Department info not provided:</t>
  </si>
  <si>
    <t>Name and Address of traveler not provided:</t>
  </si>
  <si>
    <t>Fleet Services Vehicle Available</t>
  </si>
  <si>
    <t>Yes</t>
  </si>
  <si>
    <t>No</t>
  </si>
  <si>
    <t>State Employee</t>
  </si>
  <si>
    <t>Rate Dropdown and Yr Validation</t>
  </si>
  <si>
    <t xml:space="preserve">12810   Moving &amp; Relocation </t>
  </si>
  <si>
    <t xml:space="preserve">12820   Personal Vehicle </t>
  </si>
  <si>
    <t>12830   Public Carriers (Taxi, etc)</t>
  </si>
  <si>
    <t>12831   Air, Public Carriers</t>
  </si>
  <si>
    <t>12850   Subsistence / Lodging</t>
  </si>
  <si>
    <t>12880   Meals Reimbursement</t>
  </si>
  <si>
    <t xml:space="preserve">12890   Conference Travel </t>
  </si>
  <si>
    <t xml:space="preserve">12897   Registration Fees </t>
  </si>
  <si>
    <t>13120   Office Supplies</t>
  </si>
  <si>
    <t>13231   Vehicular gasoline</t>
  </si>
  <si>
    <t>13430   Field Work Supplies</t>
  </si>
  <si>
    <t>12170   Telecommunications</t>
  </si>
  <si>
    <t>1285B   Athletics (Team-Band)</t>
  </si>
  <si>
    <t>1285C   Athletics (Cheerleaders)</t>
  </si>
  <si>
    <t>1285G   Athletics (Game Day)</t>
  </si>
  <si>
    <t>1285M   Athletics (Preseason/Meals)</t>
  </si>
  <si>
    <t>1285R   Athletics (Recruiting)</t>
  </si>
  <si>
    <t xml:space="preserve">1285T   Athletics (Team)      </t>
  </si>
  <si>
    <t>12898   Technology (Reg)</t>
  </si>
  <si>
    <t>1289B   Sponsored Projects (Reg)</t>
  </si>
  <si>
    <t>1289U   Federal Funds (Unallowable)</t>
  </si>
  <si>
    <t xml:space="preserve">         Expenditure Distribution Continuation Sheet</t>
  </si>
  <si>
    <t xml:space="preserve">Sheet No. 1.5  </t>
  </si>
  <si>
    <r>
      <t xml:space="preserve">Account Code                   </t>
    </r>
    <r>
      <rPr>
        <sz val="8"/>
        <rFont val="Century Schoolbook"/>
        <family val="1"/>
      </rPr>
      <t>(Please select from drop-down list)</t>
    </r>
  </si>
  <si>
    <t>Addt'l account distribution total:</t>
  </si>
  <si>
    <t>13120   Supplies</t>
  </si>
  <si>
    <t>Travel Expense Voucher - Continuation Sheet</t>
  </si>
  <si>
    <t xml:space="preserve">Sheet No. 2 </t>
  </si>
  <si>
    <t>Mileage rate drop-down</t>
  </si>
  <si>
    <t xml:space="preserve">Sheet No. 3 </t>
  </si>
  <si>
    <t xml:space="preserve">Sheet No. 4 </t>
  </si>
  <si>
    <t>Sheet No. 5</t>
  </si>
  <si>
    <t>Sheet No. 6</t>
  </si>
  <si>
    <t>Sheet No. 7</t>
  </si>
  <si>
    <t>Please drag mouse over any cell where name begins, and click to be directed to policy website:</t>
  </si>
  <si>
    <t>University Travel Policy Links</t>
  </si>
  <si>
    <t>Controller's Office Links</t>
  </si>
  <si>
    <t>External Links</t>
  </si>
  <si>
    <t xml:space="preserve">   Travel Policies Overview</t>
  </si>
  <si>
    <t xml:space="preserve">    Authorized Approver Listing</t>
  </si>
  <si>
    <t xml:space="preserve">   International Per-diems by location (OCONUS)</t>
  </si>
  <si>
    <t xml:space="preserve">       </t>
  </si>
  <si>
    <t xml:space="preserve">   Travel Voucher Overview</t>
  </si>
  <si>
    <t xml:space="preserve">    Organization Code Listing</t>
  </si>
  <si>
    <t xml:space="preserve">   Currency Converter</t>
  </si>
  <si>
    <t xml:space="preserve">    Automobile Travel</t>
  </si>
  <si>
    <t xml:space="preserve">    Fund Code Listing</t>
  </si>
  <si>
    <t xml:space="preserve">   Hometown Locator</t>
  </si>
  <si>
    <t xml:space="preserve">    Meals and Incidentals Expenses</t>
  </si>
  <si>
    <t xml:space="preserve">    Account Code Listing</t>
  </si>
  <si>
    <t xml:space="preserve">   VA CAAP Manual (State policies)</t>
  </si>
  <si>
    <t xml:space="preserve">    Hotel and Motel Accommodations</t>
  </si>
  <si>
    <t xml:space="preserve">   Driving directions</t>
  </si>
  <si>
    <t>Other Travel Forms</t>
  </si>
  <si>
    <t xml:space="preserve">   Air Transportation Policies</t>
  </si>
  <si>
    <t xml:space="preserve">   International Per-diem rate breakdown</t>
  </si>
  <si>
    <t xml:space="preserve">    Lodging Tax Calculator</t>
  </si>
  <si>
    <t xml:space="preserve">   Domestic Per-diem Rates (CONUS)</t>
  </si>
  <si>
    <t xml:space="preserve">    Travel Loan Request</t>
  </si>
  <si>
    <t xml:space="preserve">   Travel Card Program Policies</t>
  </si>
  <si>
    <t xml:space="preserve">    Moving and Relocation Agreement</t>
  </si>
  <si>
    <t xml:space="preserve">   Travel Loan Program</t>
  </si>
  <si>
    <t xml:space="preserve">    Moving and Relocation Expense Summary Form</t>
  </si>
  <si>
    <t xml:space="preserve">   Moving and Relocation Policies</t>
  </si>
  <si>
    <t xml:space="preserve">    BOA Travel Card Application</t>
  </si>
  <si>
    <t>Version 3.7.2024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</si>
</sst>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_(* \(#,##0.00\);_(* &quot;-&quot;??_);_(@_)"/>
    <numFmt numFmtId="164" formatCode="#.00;#.00;;@"/>
    <numFmt numFmtId="165" formatCode="#;#;;@"/>
    <numFmt numFmtId="166" formatCode="###0.00;###0.00;;@"/>
    <numFmt numFmtId="167" formatCode="_(* #,##0.000_);_(* \(#,##0.000\);_(* &quot;-&quot;???_);_(@_)"/>
    <numFmt numFmtId="168" formatCode="m/d;@"/>
    <numFmt numFmtId="169" formatCode="_(* #,##0.000_);_(* \(#,##0.000\);_(* &quot;-&quot;??_);_(@_)"/>
  </numFmts>
  <fonts count="44">
    <font>
      <sz val="11"/>
      <color theme="1"/>
      <name val="Calibri"/>
      <family val="2"/>
      <scheme val="minor"/>
    </font>
    <font>
      <sz val="10"/>
      <name val="Geneva"/>
      <family val="2"/>
    </font>
    <font>
      <sz val="10"/>
      <name val="Arial Narrow"/>
      <family val="2"/>
    </font>
    <font>
      <sz val="10"/>
      <name val="Century Schoolbook"/>
      <family val="1"/>
    </font>
    <font>
      <b/>
      <sz val="10"/>
      <name val="Century Schoolbook"/>
      <family val="1"/>
    </font>
    <font>
      <sz val="9"/>
      <name val="Century Schoolbook"/>
      <family val="1"/>
    </font>
    <font>
      <sz val="8"/>
      <name val="Century Schoolbook"/>
      <family val="1"/>
    </font>
    <font>
      <sz val="18"/>
      <name val="Century Schoolbook"/>
      <family val="1"/>
    </font>
    <font>
      <u/>
      <sz val="10"/>
      <color indexed="12"/>
      <name val="Geneva"/>
      <family val="2"/>
    </font>
    <font>
      <sz val="9"/>
      <name val="Geneva"/>
      <family val="2"/>
    </font>
    <font>
      <sz val="7"/>
      <name val="Century Schoolbook"/>
      <family val="1"/>
    </font>
    <font>
      <sz val="8"/>
      <name val="Geneva"/>
      <family val="2"/>
    </font>
    <font>
      <sz val="12"/>
      <name val="Calibri"/>
      <family val="2"/>
    </font>
    <font>
      <b/>
      <sz val="12"/>
      <name val="Calibri"/>
      <family val="2"/>
    </font>
    <font>
      <sz val="8"/>
      <name val="Book Antiqua"/>
      <family val="1"/>
    </font>
    <font>
      <sz val="9"/>
      <color indexed="81"/>
      <name val="Tahoma"/>
      <family val="2"/>
    </font>
    <font>
      <sz val="11"/>
      <name val="Calibri"/>
      <family val="2"/>
    </font>
    <font>
      <b/>
      <sz val="9"/>
      <name val="Century Schoolbook"/>
      <family val="1"/>
    </font>
    <font>
      <b/>
      <sz val="8"/>
      <name val="Century Schoolbook"/>
      <family val="1"/>
    </font>
    <font>
      <sz val="11"/>
      <color indexed="8"/>
      <name val="Calibri"/>
      <family val="2"/>
    </font>
    <font>
      <b/>
      <sz val="11"/>
      <color indexed="8"/>
      <name val="Calibri"/>
      <family val="2"/>
    </font>
    <font>
      <b/>
      <u/>
      <sz val="14"/>
      <color indexed="8"/>
      <name val="Calibri"/>
      <family val="2"/>
    </font>
    <font>
      <sz val="8"/>
      <color indexed="8"/>
      <name val="Century Schoolbook"/>
      <family val="1"/>
    </font>
    <font>
      <sz val="12"/>
      <color indexed="8"/>
      <name val="Calibri"/>
      <family val="2"/>
    </font>
    <font>
      <sz val="8"/>
      <color indexed="8"/>
      <name val="Calibri"/>
      <family val="2"/>
    </font>
    <font>
      <b/>
      <sz val="14"/>
      <color indexed="8"/>
      <name val="Calibri"/>
      <family val="2"/>
    </font>
    <font>
      <sz val="10"/>
      <color indexed="8"/>
      <name val="Century Schoolbook"/>
      <family val="1"/>
    </font>
    <font>
      <sz val="7"/>
      <color indexed="8"/>
      <name val="Calibri"/>
      <family val="2"/>
    </font>
    <font>
      <b/>
      <sz val="8"/>
      <color indexed="8"/>
      <name val="Calibri"/>
      <family val="2"/>
    </font>
    <font>
      <b/>
      <sz val="18"/>
      <color indexed="8"/>
      <name val="Calibri"/>
      <family val="2"/>
    </font>
    <font>
      <b/>
      <sz val="16"/>
      <color indexed="8"/>
      <name val="Calibri"/>
      <family val="2"/>
    </font>
    <font>
      <sz val="10"/>
      <color indexed="8"/>
      <name val="NewCenturySchlbk"/>
      <family val="1"/>
    </font>
    <font>
      <b/>
      <sz val="36"/>
      <color indexed="8"/>
      <name val="Calibri"/>
      <family val="2"/>
    </font>
    <font>
      <sz val="18"/>
      <color indexed="8"/>
      <name val="Calibri"/>
      <family val="2"/>
    </font>
    <font>
      <sz val="11"/>
      <color indexed="8"/>
      <name val="Century Schoolbook"/>
      <family val="1"/>
    </font>
    <font>
      <b/>
      <sz val="12"/>
      <color indexed="8"/>
      <name val="Calibri"/>
      <family val="2"/>
    </font>
    <font>
      <sz val="20"/>
      <color indexed="8"/>
      <name val="Calibri"/>
      <family val="2"/>
    </font>
    <font>
      <b/>
      <u/>
      <sz val="16"/>
      <color indexed="8"/>
      <name val="Calibri"/>
      <family val="2"/>
    </font>
    <font>
      <sz val="8"/>
      <name val="Calibri"/>
      <family val="2"/>
    </font>
    <font>
      <b/>
      <sz val="9"/>
      <color indexed="81"/>
      <name val="Tahoma"/>
      <family val="2"/>
    </font>
    <font>
      <sz val="9"/>
      <color indexed="81"/>
      <name val="Tahoma"/>
      <charset val="1"/>
    </font>
    <font>
      <b/>
      <sz val="9"/>
      <color indexed="81"/>
      <name val="Tahoma"/>
      <charset val="1"/>
    </font>
    <font>
      <sz val="11"/>
      <color theme="1"/>
      <name val="Calibri"/>
      <family val="2"/>
      <scheme val="minor"/>
    </font>
    <font>
      <sz val="12"/>
      <name val="Calibri"/>
      <family val="2"/>
      <scheme val="minor"/>
    </font>
  </fonts>
  <fills count="4">
    <fill>
      <patternFill patternType="none"/>
    </fill>
    <fill>
      <patternFill patternType="gray125"/>
    </fill>
    <fill>
      <patternFill patternType="solid">
        <fgColor indexed="9"/>
      </patternFill>
    </fill>
    <fill>
      <patternFill patternType="solid">
        <fgColor indexed="9"/>
        <bgColor indexed="64"/>
      </patternFill>
    </fill>
  </fills>
  <borders count="127">
    <border>
      <left/>
      <right/>
      <top/>
      <bottom/>
      <diagonal/>
    </border>
    <border>
      <left style="medium">
        <color indexed="9"/>
      </left>
      <right style="medium">
        <color indexed="9"/>
      </right>
      <top style="medium">
        <color indexed="9"/>
      </top>
      <bottom/>
      <diagonal/>
    </border>
    <border>
      <left style="medium">
        <color indexed="9"/>
      </left>
      <right style="medium">
        <color indexed="9"/>
      </right>
      <top style="medium">
        <color indexed="9"/>
      </top>
      <bottom style="medium">
        <color indexed="9"/>
      </bottom>
      <diagonal/>
    </border>
    <border>
      <left style="thin">
        <color indexed="9"/>
      </left>
      <right/>
      <top style="thin">
        <color indexed="9"/>
      </top>
      <bottom/>
      <diagonal/>
    </border>
    <border>
      <left style="thin">
        <color indexed="9"/>
      </left>
      <right style="thin">
        <color indexed="9"/>
      </right>
      <top style="thin">
        <color indexed="9"/>
      </top>
      <bottom/>
      <diagonal/>
    </border>
    <border>
      <left style="medium">
        <color indexed="9"/>
      </left>
      <right style="medium">
        <color indexed="9"/>
      </right>
      <top/>
      <bottom style="medium">
        <color indexed="9"/>
      </bottom>
      <diagonal/>
    </border>
    <border>
      <left style="thin">
        <color indexed="9"/>
      </left>
      <right style="thin">
        <color indexed="9"/>
      </right>
      <top/>
      <bottom/>
      <diagonal/>
    </border>
    <border>
      <left style="medium">
        <color indexed="9"/>
      </left>
      <right style="medium">
        <color indexed="9"/>
      </right>
      <top style="medium">
        <color indexed="64"/>
      </top>
      <bottom style="medium">
        <color indexed="9"/>
      </bottom>
      <diagonal/>
    </border>
    <border>
      <left style="medium">
        <color indexed="9"/>
      </left>
      <right style="medium">
        <color indexed="64"/>
      </right>
      <top style="medium">
        <color indexed="64"/>
      </top>
      <bottom style="medium">
        <color indexed="9"/>
      </bottom>
      <diagonal/>
    </border>
    <border>
      <left style="medium">
        <color indexed="64"/>
      </left>
      <right style="medium">
        <color indexed="9"/>
      </right>
      <top style="medium">
        <color indexed="9"/>
      </top>
      <bottom style="medium">
        <color indexed="9"/>
      </bottom>
      <diagonal/>
    </border>
    <border>
      <left style="medium">
        <color indexed="9"/>
      </left>
      <right style="medium">
        <color indexed="64"/>
      </right>
      <top style="medium">
        <color indexed="9"/>
      </top>
      <bottom style="medium">
        <color indexed="9"/>
      </bottom>
      <diagonal/>
    </border>
    <border>
      <left style="medium">
        <color indexed="64"/>
      </left>
      <right/>
      <top/>
      <bottom/>
      <diagonal/>
    </border>
    <border>
      <left/>
      <right style="medium">
        <color indexed="64"/>
      </right>
      <top/>
      <bottom/>
      <diagonal/>
    </border>
    <border>
      <left style="medium">
        <color indexed="64"/>
      </left>
      <right style="thin">
        <color indexed="9"/>
      </right>
      <top/>
      <bottom/>
      <diagonal/>
    </border>
    <border>
      <left style="thin">
        <color indexed="9"/>
      </left>
      <right style="medium">
        <color indexed="64"/>
      </right>
      <top style="thin">
        <color indexed="9"/>
      </top>
      <bottom/>
      <diagonal/>
    </border>
    <border>
      <left style="medium">
        <color indexed="64"/>
      </left>
      <right style="medium">
        <color indexed="9"/>
      </right>
      <top style="medium">
        <color indexed="64"/>
      </top>
      <bottom style="medium">
        <color indexed="9"/>
      </bottom>
      <diagonal/>
    </border>
    <border>
      <left style="medium">
        <color indexed="64"/>
      </left>
      <right/>
      <top style="medium">
        <color indexed="9"/>
      </top>
      <bottom style="medium">
        <color indexed="9"/>
      </bottom>
      <diagonal/>
    </border>
    <border>
      <left style="medium">
        <color indexed="9"/>
      </left>
      <right style="medium">
        <color indexed="9"/>
      </right>
      <top style="medium">
        <color indexed="64"/>
      </top>
      <bottom/>
      <diagonal/>
    </border>
    <border>
      <left/>
      <right style="medium">
        <color indexed="9"/>
      </right>
      <top/>
      <bottom style="medium">
        <color indexed="9"/>
      </bottom>
      <diagonal/>
    </border>
    <border>
      <left/>
      <right style="medium">
        <color indexed="9"/>
      </right>
      <top style="medium">
        <color indexed="9"/>
      </top>
      <bottom style="medium">
        <color indexed="9"/>
      </bottom>
      <diagonal/>
    </border>
    <border>
      <left style="medium">
        <color indexed="9"/>
      </left>
      <right/>
      <top style="medium">
        <color indexed="64"/>
      </top>
      <bottom/>
      <diagonal/>
    </border>
    <border>
      <left style="medium">
        <color indexed="64"/>
      </left>
      <right style="thick">
        <color indexed="9"/>
      </right>
      <top/>
      <bottom/>
      <diagonal/>
    </border>
    <border>
      <left style="medium">
        <color indexed="64"/>
      </left>
      <right style="medium">
        <color indexed="9"/>
      </right>
      <top style="medium">
        <color indexed="9"/>
      </top>
      <bottom style="medium">
        <color indexed="64"/>
      </bottom>
      <diagonal/>
    </border>
    <border>
      <left style="medium">
        <color indexed="9"/>
      </left>
      <right style="medium">
        <color indexed="64"/>
      </right>
      <top style="medium">
        <color indexed="9"/>
      </top>
      <bottom style="medium">
        <color indexed="64"/>
      </bottom>
      <diagonal/>
    </border>
    <border>
      <left/>
      <right/>
      <top style="medium">
        <color indexed="9"/>
      </top>
      <bottom style="medium">
        <color indexed="9"/>
      </bottom>
      <diagonal/>
    </border>
    <border>
      <left style="medium">
        <color indexed="9"/>
      </left>
      <right/>
      <top/>
      <bottom style="medium">
        <color indexed="9"/>
      </bottom>
      <diagonal/>
    </border>
    <border>
      <left/>
      <right/>
      <top style="thick">
        <color indexed="9"/>
      </top>
      <bottom/>
      <diagonal/>
    </border>
    <border>
      <left/>
      <right/>
      <top style="medium">
        <color indexed="9"/>
      </top>
      <bottom/>
      <diagonal/>
    </border>
    <border>
      <left style="medium">
        <color indexed="64"/>
      </left>
      <right style="medium">
        <color indexed="9"/>
      </right>
      <top style="medium">
        <color indexed="64"/>
      </top>
      <bottom/>
      <diagonal/>
    </border>
    <border>
      <left style="medium">
        <color indexed="64"/>
      </left>
      <right style="medium">
        <color indexed="9"/>
      </right>
      <top style="medium">
        <color indexed="9"/>
      </top>
      <bottom/>
      <diagonal/>
    </border>
    <border>
      <left/>
      <right style="medium">
        <color indexed="64"/>
      </right>
      <top style="medium">
        <color indexed="9"/>
      </top>
      <bottom style="medium">
        <color indexed="9"/>
      </bottom>
      <diagonal/>
    </border>
    <border>
      <left/>
      <right style="medium">
        <color indexed="64"/>
      </right>
      <top/>
      <bottom style="medium">
        <color indexed="9"/>
      </bottom>
      <diagonal/>
    </border>
    <border>
      <left/>
      <right style="thin">
        <color indexed="9"/>
      </right>
      <top/>
      <bottom style="thin">
        <color indexed="9"/>
      </bottom>
      <diagonal/>
    </border>
    <border>
      <left style="thin">
        <color indexed="9"/>
      </left>
      <right style="thin">
        <color indexed="9"/>
      </right>
      <top/>
      <bottom style="thin">
        <color indexed="9"/>
      </bottom>
      <diagonal/>
    </border>
    <border>
      <left/>
      <right style="medium">
        <color indexed="64"/>
      </right>
      <top style="thin">
        <color indexed="9"/>
      </top>
      <bottom style="thin">
        <color indexed="9"/>
      </bottom>
      <diagonal/>
    </border>
    <border>
      <left/>
      <right style="medium">
        <color indexed="64"/>
      </right>
      <top style="thin">
        <color indexed="9"/>
      </top>
      <bottom/>
      <diagonal/>
    </border>
    <border>
      <left style="thin">
        <color indexed="9"/>
      </left>
      <right style="thin">
        <color indexed="9"/>
      </right>
      <top/>
      <bottom style="medium">
        <color indexed="64"/>
      </bottom>
      <diagonal/>
    </border>
    <border>
      <left style="thin">
        <color indexed="9"/>
      </left>
      <right/>
      <top/>
      <bottom style="medium">
        <color indexed="64"/>
      </bottom>
      <diagonal/>
    </border>
    <border>
      <left style="medium">
        <color indexed="9"/>
      </left>
      <right style="thin">
        <color indexed="9"/>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indexed="9"/>
      </left>
      <right style="thin">
        <color indexed="9"/>
      </right>
      <top style="thin">
        <color indexed="9"/>
      </top>
      <bottom style="thin">
        <color indexed="9"/>
      </bottom>
      <diagonal/>
    </border>
    <border>
      <left style="medium">
        <color indexed="64"/>
      </left>
      <right style="thin">
        <color indexed="9"/>
      </right>
      <top style="thin">
        <color indexed="9"/>
      </top>
      <bottom style="thin">
        <color indexed="9"/>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right style="thick">
        <color indexed="9"/>
      </right>
      <top/>
      <bottom style="thick">
        <color indexed="9"/>
      </bottom>
      <diagonal/>
    </border>
    <border>
      <left style="medium">
        <color indexed="9"/>
      </left>
      <right style="medium">
        <color indexed="9"/>
      </right>
      <top/>
      <bottom style="medium">
        <color indexed="64"/>
      </bottom>
      <diagonal/>
    </border>
    <border>
      <left style="medium">
        <color indexed="9"/>
      </left>
      <right/>
      <top/>
      <bottom style="medium">
        <color indexed="64"/>
      </bottom>
      <diagonal/>
    </border>
    <border>
      <left/>
      <right style="medium">
        <color indexed="64"/>
      </right>
      <top/>
      <bottom style="medium">
        <color indexed="64"/>
      </bottom>
      <diagonal/>
    </border>
    <border>
      <left style="thin">
        <color indexed="9"/>
      </left>
      <right style="thin">
        <color indexed="9"/>
      </right>
      <top/>
      <bottom style="medium">
        <color indexed="9"/>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9"/>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right style="thin">
        <color indexed="9"/>
      </right>
      <top style="thin">
        <color indexed="9"/>
      </top>
      <bottom/>
      <diagonal/>
    </border>
    <border>
      <left style="medium">
        <color indexed="64"/>
      </left>
      <right style="thin">
        <color indexed="9"/>
      </right>
      <top/>
      <bottom style="medium">
        <color indexed="64"/>
      </bottom>
      <diagonal/>
    </border>
    <border>
      <left style="medium">
        <color indexed="9"/>
      </left>
      <right style="medium">
        <color indexed="64"/>
      </right>
      <top style="medium">
        <color indexed="9"/>
      </top>
      <bottom/>
      <diagonal/>
    </border>
    <border>
      <left/>
      <right style="medium">
        <color indexed="9"/>
      </right>
      <top style="medium">
        <color indexed="9"/>
      </top>
      <bottom style="medium">
        <color indexed="64"/>
      </bottom>
      <diagonal/>
    </border>
    <border>
      <left style="medium">
        <color indexed="9"/>
      </left>
      <right style="medium">
        <color indexed="9"/>
      </right>
      <top style="medium">
        <color indexed="9"/>
      </top>
      <bottom style="medium">
        <color indexed="64"/>
      </bottom>
      <diagonal/>
    </border>
    <border>
      <left/>
      <right style="thin">
        <color indexed="9"/>
      </right>
      <top/>
      <bottom style="medium">
        <color indexed="64"/>
      </bottom>
      <diagonal/>
    </border>
    <border>
      <left style="thin">
        <color indexed="64"/>
      </left>
      <right style="medium">
        <color indexed="64"/>
      </right>
      <top style="thin">
        <color indexed="64"/>
      </top>
      <bottom style="medium">
        <color indexed="64"/>
      </bottom>
      <diagonal/>
    </border>
    <border>
      <left/>
      <right/>
      <top/>
      <bottom style="thin">
        <color indexed="9"/>
      </bottom>
      <diagonal/>
    </border>
    <border>
      <left/>
      <right/>
      <top/>
      <bottom style="medium">
        <color indexed="64"/>
      </bottom>
      <diagonal/>
    </border>
    <border>
      <left/>
      <right/>
      <top style="thin">
        <color indexed="9"/>
      </top>
      <bottom style="thin">
        <color indexed="9"/>
      </bottom>
      <diagonal/>
    </border>
    <border>
      <left/>
      <right/>
      <top style="thin">
        <color indexed="9"/>
      </top>
      <bottom/>
      <diagonal/>
    </border>
    <border>
      <left style="medium">
        <color indexed="9"/>
      </left>
      <right/>
      <top style="medium">
        <color indexed="64"/>
      </top>
      <bottom style="medium">
        <color indexed="9"/>
      </bottom>
      <diagonal/>
    </border>
    <border>
      <left style="medium">
        <color indexed="64"/>
      </left>
      <right style="thick">
        <color indexed="9"/>
      </right>
      <top style="thick">
        <color indexed="9"/>
      </top>
      <bottom/>
      <diagonal/>
    </border>
    <border>
      <left style="medium">
        <color indexed="64"/>
      </left>
      <right/>
      <top style="medium">
        <color indexed="9"/>
      </top>
      <bottom/>
      <diagonal/>
    </border>
    <border>
      <left style="medium">
        <color indexed="64"/>
      </left>
      <right style="thin">
        <color indexed="9"/>
      </right>
      <top style="thin">
        <color indexed="9"/>
      </top>
      <bottom/>
      <diagonal/>
    </border>
    <border>
      <left style="medium">
        <color indexed="64"/>
      </left>
      <right/>
      <top/>
      <bottom style="medium">
        <color indexed="64"/>
      </bottom>
      <diagonal/>
    </border>
    <border>
      <left/>
      <right style="medium">
        <color indexed="9"/>
      </right>
      <top/>
      <bottom style="medium">
        <color indexed="64"/>
      </bottom>
      <diagonal/>
    </border>
    <border>
      <left style="thin">
        <color indexed="9"/>
      </left>
      <right style="medium">
        <color indexed="64"/>
      </right>
      <top style="thin">
        <color indexed="9"/>
      </top>
      <bottom style="medium">
        <color indexed="64"/>
      </bottom>
      <diagonal/>
    </border>
    <border>
      <left/>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medium">
        <color indexed="64"/>
      </left>
      <right style="thin">
        <color indexed="64"/>
      </right>
      <top style="thin">
        <color indexed="64"/>
      </top>
      <bottom/>
      <diagonal/>
    </border>
    <border>
      <left style="medium">
        <color indexed="64"/>
      </left>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double">
        <color indexed="64"/>
      </bottom>
      <diagonal/>
    </border>
    <border>
      <left style="thin">
        <color indexed="64"/>
      </left>
      <right/>
      <top style="thin">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9"/>
      </top>
      <bottom style="medium">
        <color indexed="64"/>
      </bottom>
      <diagonal/>
    </border>
    <border>
      <left/>
      <right/>
      <top style="medium">
        <color indexed="9"/>
      </top>
      <bottom style="medium">
        <color indexed="64"/>
      </bottom>
      <diagonal/>
    </border>
    <border>
      <left/>
      <right style="medium">
        <color indexed="64"/>
      </right>
      <top style="medium">
        <color indexed="9"/>
      </top>
      <bottom style="medium">
        <color indexed="64"/>
      </bottom>
      <diagonal/>
    </border>
    <border>
      <left/>
      <right style="medium">
        <color indexed="9"/>
      </right>
      <top/>
      <bottom/>
      <diagonal/>
    </border>
    <border>
      <left style="medium">
        <color indexed="9"/>
      </left>
      <right/>
      <top style="medium">
        <color indexed="9"/>
      </top>
      <bottom/>
      <diagonal/>
    </border>
    <border>
      <left/>
      <right style="medium">
        <color indexed="9"/>
      </right>
      <top style="medium">
        <color indexed="9"/>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style="thin">
        <color indexed="64"/>
      </bottom>
      <diagonal/>
    </border>
    <border>
      <left style="medium">
        <color indexed="9"/>
      </left>
      <right/>
      <top style="medium">
        <color indexed="9"/>
      </top>
      <bottom style="medium">
        <color indexed="64"/>
      </bottom>
      <diagonal/>
    </border>
    <border>
      <left style="medium">
        <color indexed="9"/>
      </left>
      <right/>
      <top style="thin">
        <color indexed="64"/>
      </top>
      <bottom style="medium">
        <color indexed="64"/>
      </bottom>
      <diagonal/>
    </border>
    <border>
      <left/>
      <right/>
      <top style="thin">
        <color indexed="64"/>
      </top>
      <bottom style="medium">
        <color indexed="64"/>
      </bottom>
      <diagonal/>
    </border>
    <border>
      <left/>
      <right style="medium">
        <color indexed="9"/>
      </right>
      <top style="thin">
        <color indexed="64"/>
      </top>
      <bottom style="medium">
        <color indexed="64"/>
      </bottom>
      <diagonal/>
    </border>
    <border>
      <left style="thin">
        <color indexed="9"/>
      </left>
      <right/>
      <top style="thin">
        <color indexed="64"/>
      </top>
      <bottom style="medium">
        <color indexed="64"/>
      </bottom>
      <diagonal/>
    </border>
    <border>
      <left/>
      <right style="thin">
        <color indexed="9"/>
      </right>
      <top style="medium">
        <color indexed="9"/>
      </top>
      <bottom/>
      <diagonal/>
    </border>
    <border>
      <left style="medium">
        <color indexed="9"/>
      </left>
      <right/>
      <top/>
      <bottom style="thin">
        <color indexed="64"/>
      </bottom>
      <diagonal/>
    </border>
    <border>
      <left/>
      <right style="thin">
        <color indexed="9"/>
      </right>
      <top/>
      <bottom style="thin">
        <color indexed="64"/>
      </bottom>
      <diagonal/>
    </border>
    <border>
      <left style="thin">
        <color indexed="9"/>
      </left>
      <right/>
      <top style="thin">
        <color indexed="64"/>
      </top>
      <bottom style="medium">
        <color indexed="9"/>
      </bottom>
      <diagonal/>
    </border>
    <border>
      <left/>
      <right style="thin">
        <color indexed="9"/>
      </right>
      <top style="thin">
        <color indexed="64"/>
      </top>
      <bottom style="medium">
        <color indexed="9"/>
      </bottom>
      <diagonal/>
    </border>
    <border>
      <left style="thin">
        <color indexed="9"/>
      </left>
      <right/>
      <top style="medium">
        <color indexed="9"/>
      </top>
      <bottom/>
      <diagonal/>
    </border>
    <border>
      <left style="thin">
        <color indexed="9"/>
      </left>
      <right/>
      <top/>
      <bottom style="thin">
        <color indexed="64"/>
      </bottom>
      <diagonal/>
    </border>
    <border>
      <left/>
      <right style="thin">
        <color indexed="64"/>
      </right>
      <top style="thin">
        <color indexed="64"/>
      </top>
      <bottom style="double">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right/>
      <top style="thin">
        <color indexed="64"/>
      </top>
      <bottom style="double">
        <color indexed="64"/>
      </bottom>
      <diagonal/>
    </border>
    <border>
      <left style="medium">
        <color indexed="64"/>
      </left>
      <right/>
      <top/>
      <bottom style="thin">
        <color indexed="9"/>
      </bottom>
      <diagonal/>
    </border>
    <border>
      <left/>
      <right style="medium">
        <color indexed="64"/>
      </right>
      <top/>
      <bottom style="thin">
        <color indexed="9"/>
      </bottom>
      <diagonal/>
    </border>
    <border>
      <left/>
      <right/>
      <top style="thin">
        <color indexed="64"/>
      </top>
      <bottom/>
      <diagonal/>
    </border>
    <border>
      <left/>
      <right style="thin">
        <color indexed="64"/>
      </right>
      <top style="thin">
        <color indexed="64"/>
      </top>
      <bottom/>
      <diagonal/>
    </border>
  </borders>
  <cellStyleXfs count="5">
    <xf numFmtId="0" fontId="0" fillId="0" borderId="0"/>
    <xf numFmtId="43" fontId="19" fillId="0" borderId="0" applyFont="0" applyFill="0" applyBorder="0" applyAlignment="0" applyProtection="0"/>
    <xf numFmtId="0" fontId="8" fillId="0" borderId="0" applyNumberFormat="0" applyFill="0" applyBorder="0" applyAlignment="0" applyProtection="0">
      <alignment vertical="top"/>
      <protection locked="0"/>
    </xf>
    <xf numFmtId="0" fontId="1" fillId="0" borderId="0"/>
    <xf numFmtId="0" fontId="1" fillId="0" borderId="0"/>
  </cellStyleXfs>
  <cellXfs count="409">
    <xf numFmtId="0" fontId="0" fillId="0" borderId="0" xfId="0"/>
    <xf numFmtId="0" fontId="3" fillId="0" borderId="0" xfId="3" applyFont="1" applyProtection="1">
      <protection hidden="1"/>
    </xf>
    <xf numFmtId="0" fontId="3" fillId="2" borderId="0" xfId="3" applyFont="1" applyFill="1" applyProtection="1">
      <protection hidden="1"/>
    </xf>
    <xf numFmtId="0" fontId="3" fillId="0" borderId="1" xfId="3" applyFont="1" applyBorder="1" applyProtection="1">
      <protection hidden="1"/>
    </xf>
    <xf numFmtId="0" fontId="3" fillId="0" borderId="2" xfId="3" applyFont="1" applyBorder="1" applyProtection="1">
      <protection hidden="1"/>
    </xf>
    <xf numFmtId="0" fontId="3" fillId="0" borderId="3" xfId="3" applyFont="1" applyBorder="1" applyProtection="1">
      <protection hidden="1"/>
    </xf>
    <xf numFmtId="14" fontId="3" fillId="0" borderId="4" xfId="3" applyNumberFormat="1" applyFont="1" applyBorder="1" applyProtection="1">
      <protection hidden="1"/>
    </xf>
    <xf numFmtId="0" fontId="3" fillId="0" borderId="5" xfId="3" applyFont="1" applyBorder="1" applyProtection="1">
      <protection hidden="1"/>
    </xf>
    <xf numFmtId="0" fontId="3" fillId="3" borderId="0" xfId="3" applyFont="1" applyFill="1" applyProtection="1">
      <protection hidden="1"/>
    </xf>
    <xf numFmtId="0" fontId="3" fillId="2" borderId="2" xfId="3" applyFont="1" applyFill="1" applyBorder="1" applyProtection="1">
      <protection hidden="1"/>
    </xf>
    <xf numFmtId="165" fontId="3" fillId="2" borderId="0" xfId="3" applyNumberFormat="1" applyFont="1" applyFill="1" applyProtection="1">
      <protection hidden="1"/>
    </xf>
    <xf numFmtId="165" fontId="3" fillId="2" borderId="0" xfId="3" applyNumberFormat="1" applyFont="1" applyFill="1" applyAlignment="1" applyProtection="1">
      <alignment vertical="center"/>
      <protection hidden="1"/>
    </xf>
    <xf numFmtId="165" fontId="3" fillId="0" borderId="6" xfId="3" applyNumberFormat="1" applyFont="1" applyBorder="1" applyProtection="1">
      <protection hidden="1"/>
    </xf>
    <xf numFmtId="0" fontId="3" fillId="0" borderId="7" xfId="3" applyFont="1" applyBorder="1" applyProtection="1">
      <protection hidden="1"/>
    </xf>
    <xf numFmtId="0" fontId="3" fillId="2" borderId="8" xfId="3" applyFont="1" applyFill="1" applyBorder="1" applyProtection="1">
      <protection hidden="1"/>
    </xf>
    <xf numFmtId="0" fontId="3" fillId="0" borderId="9" xfId="3" applyFont="1" applyBorder="1" applyProtection="1">
      <protection hidden="1"/>
    </xf>
    <xf numFmtId="0" fontId="3" fillId="2" borderId="10" xfId="3" applyFont="1" applyFill="1" applyBorder="1" applyProtection="1">
      <protection hidden="1"/>
    </xf>
    <xf numFmtId="0" fontId="3" fillId="2" borderId="11" xfId="3" applyFont="1" applyFill="1" applyBorder="1" applyProtection="1">
      <protection hidden="1"/>
    </xf>
    <xf numFmtId="0" fontId="3" fillId="2" borderId="12" xfId="3" applyFont="1" applyFill="1" applyBorder="1" applyProtection="1">
      <protection hidden="1"/>
    </xf>
    <xf numFmtId="0" fontId="6" fillId="2" borderId="11" xfId="3" applyFont="1" applyFill="1" applyBorder="1" applyProtection="1">
      <protection hidden="1"/>
    </xf>
    <xf numFmtId="164" fontId="3" fillId="2" borderId="12" xfId="3" applyNumberFormat="1" applyFont="1" applyFill="1" applyBorder="1" applyProtection="1">
      <protection hidden="1"/>
    </xf>
    <xf numFmtId="0" fontId="3" fillId="2" borderId="0" xfId="3" applyFont="1" applyFill="1" applyAlignment="1" applyProtection="1">
      <alignment horizontal="center"/>
      <protection hidden="1"/>
    </xf>
    <xf numFmtId="0" fontId="3" fillId="0" borderId="13" xfId="3" applyFont="1" applyBorder="1" applyProtection="1">
      <protection hidden="1"/>
    </xf>
    <xf numFmtId="14" fontId="3" fillId="0" borderId="14" xfId="3" applyNumberFormat="1" applyFont="1" applyBorder="1" applyProtection="1">
      <protection hidden="1"/>
    </xf>
    <xf numFmtId="0" fontId="4" fillId="0" borderId="15" xfId="3" applyFont="1" applyBorder="1" applyProtection="1">
      <protection hidden="1"/>
    </xf>
    <xf numFmtId="0" fontId="3" fillId="0" borderId="16" xfId="3" applyFont="1" applyBorder="1" applyProtection="1">
      <protection hidden="1"/>
    </xf>
    <xf numFmtId="0" fontId="3" fillId="0" borderId="17" xfId="3" applyFont="1" applyBorder="1" applyProtection="1">
      <protection hidden="1"/>
    </xf>
    <xf numFmtId="0" fontId="3" fillId="0" borderId="18" xfId="3" applyFont="1" applyBorder="1" applyProtection="1">
      <protection hidden="1"/>
    </xf>
    <xf numFmtId="0" fontId="10" fillId="0" borderId="7" xfId="3" applyFont="1" applyBorder="1" applyProtection="1">
      <protection hidden="1"/>
    </xf>
    <xf numFmtId="0" fontId="10" fillId="0" borderId="19" xfId="3" applyFont="1" applyBorder="1" applyProtection="1">
      <protection hidden="1"/>
    </xf>
    <xf numFmtId="0" fontId="3" fillId="0" borderId="20" xfId="3" applyFont="1" applyBorder="1" applyProtection="1">
      <protection hidden="1"/>
    </xf>
    <xf numFmtId="0" fontId="6" fillId="0" borderId="21" xfId="3" applyFont="1" applyBorder="1" applyAlignment="1" applyProtection="1">
      <alignment horizontal="center"/>
      <protection hidden="1"/>
    </xf>
    <xf numFmtId="0" fontId="3" fillId="0" borderId="22" xfId="3" applyFont="1" applyBorder="1" applyProtection="1">
      <protection hidden="1"/>
    </xf>
    <xf numFmtId="0" fontId="3" fillId="0" borderId="23" xfId="3" applyFont="1" applyBorder="1" applyProtection="1">
      <protection hidden="1"/>
    </xf>
    <xf numFmtId="0" fontId="3" fillId="0" borderId="24" xfId="3" applyFont="1" applyBorder="1" applyProtection="1">
      <protection hidden="1"/>
    </xf>
    <xf numFmtId="0" fontId="3" fillId="0" borderId="25" xfId="3" applyFont="1" applyBorder="1" applyProtection="1">
      <protection hidden="1"/>
    </xf>
    <xf numFmtId="0" fontId="3" fillId="0" borderId="26" xfId="3" applyFont="1" applyBorder="1" applyProtection="1">
      <protection hidden="1"/>
    </xf>
    <xf numFmtId="165" fontId="3" fillId="2" borderId="27" xfId="3" applyNumberFormat="1" applyFont="1" applyFill="1" applyBorder="1" applyProtection="1">
      <protection hidden="1"/>
    </xf>
    <xf numFmtId="0" fontId="10" fillId="0" borderId="28" xfId="3" applyFont="1" applyBorder="1" applyProtection="1">
      <protection hidden="1"/>
    </xf>
    <xf numFmtId="0" fontId="10" fillId="0" borderId="9" xfId="3" applyFont="1" applyBorder="1" applyProtection="1">
      <protection hidden="1"/>
    </xf>
    <xf numFmtId="0" fontId="3" fillId="2" borderId="29" xfId="3" applyFont="1" applyFill="1" applyBorder="1" applyProtection="1">
      <protection hidden="1"/>
    </xf>
    <xf numFmtId="0" fontId="3" fillId="2" borderId="30" xfId="3" applyFont="1" applyFill="1" applyBorder="1" applyProtection="1">
      <protection hidden="1"/>
    </xf>
    <xf numFmtId="0" fontId="3" fillId="2" borderId="31" xfId="3" applyFont="1" applyFill="1" applyBorder="1" applyProtection="1">
      <protection hidden="1"/>
    </xf>
    <xf numFmtId="0" fontId="6" fillId="0" borderId="5" xfId="3" applyFont="1" applyBorder="1" applyAlignment="1" applyProtection="1">
      <alignment vertical="top"/>
      <protection hidden="1"/>
    </xf>
    <xf numFmtId="0" fontId="3" fillId="0" borderId="5" xfId="3" applyFont="1" applyBorder="1" applyAlignment="1" applyProtection="1">
      <alignment vertical="top"/>
      <protection hidden="1"/>
    </xf>
    <xf numFmtId="0" fontId="6" fillId="0" borderId="5" xfId="3" applyFont="1" applyBorder="1" applyAlignment="1" applyProtection="1">
      <alignment horizontal="left" vertical="top"/>
      <protection hidden="1"/>
    </xf>
    <xf numFmtId="0" fontId="6" fillId="0" borderId="32" xfId="3" applyFont="1" applyBorder="1" applyAlignment="1" applyProtection="1">
      <alignment vertical="top"/>
      <protection hidden="1"/>
    </xf>
    <xf numFmtId="0" fontId="6" fillId="0" borderId="33" xfId="3" applyFont="1" applyBorder="1" applyAlignment="1" applyProtection="1">
      <alignment vertical="top"/>
      <protection hidden="1"/>
    </xf>
    <xf numFmtId="165" fontId="3" fillId="0" borderId="3" xfId="3" applyNumberFormat="1" applyFont="1" applyBorder="1" applyProtection="1">
      <protection hidden="1"/>
    </xf>
    <xf numFmtId="0" fontId="3" fillId="0" borderId="34" xfId="3" applyFont="1" applyBorder="1" applyProtection="1">
      <protection hidden="1"/>
    </xf>
    <xf numFmtId="14" fontId="3" fillId="0" borderId="35" xfId="3" applyNumberFormat="1" applyFont="1" applyBorder="1" applyProtection="1">
      <protection hidden="1"/>
    </xf>
    <xf numFmtId="0" fontId="5" fillId="0" borderId="36" xfId="3" applyFont="1" applyBorder="1" applyProtection="1">
      <protection hidden="1"/>
    </xf>
    <xf numFmtId="0" fontId="5" fillId="0" borderId="37" xfId="3" applyFont="1" applyBorder="1" applyProtection="1">
      <protection hidden="1"/>
    </xf>
    <xf numFmtId="0" fontId="3" fillId="0" borderId="38" xfId="3" applyFont="1" applyBorder="1" applyAlignment="1" applyProtection="1">
      <alignment vertical="top"/>
      <protection hidden="1"/>
    </xf>
    <xf numFmtId="43" fontId="5" fillId="0" borderId="39" xfId="3" applyNumberFormat="1" applyFont="1" applyBorder="1" applyProtection="1">
      <protection hidden="1"/>
    </xf>
    <xf numFmtId="43" fontId="5" fillId="0" borderId="40" xfId="3" applyNumberFormat="1" applyFont="1" applyBorder="1" applyProtection="1">
      <protection hidden="1"/>
    </xf>
    <xf numFmtId="0" fontId="5" fillId="0" borderId="40" xfId="3" applyFont="1" applyBorder="1" applyProtection="1">
      <protection hidden="1"/>
    </xf>
    <xf numFmtId="0" fontId="6" fillId="0" borderId="41" xfId="3" applyFont="1" applyBorder="1" applyAlignment="1" applyProtection="1">
      <alignment horizontal="center" vertical="center"/>
      <protection hidden="1"/>
    </xf>
    <xf numFmtId="0" fontId="3" fillId="0" borderId="41" xfId="3" applyFont="1" applyBorder="1" applyAlignment="1" applyProtection="1">
      <alignment horizontal="center" vertical="center"/>
      <protection hidden="1"/>
    </xf>
    <xf numFmtId="0" fontId="21" fillId="0" borderId="0" xfId="0" applyFont="1"/>
    <xf numFmtId="0" fontId="3" fillId="0" borderId="42" xfId="4" applyFont="1" applyBorder="1" applyProtection="1">
      <protection hidden="1"/>
    </xf>
    <xf numFmtId="0" fontId="3" fillId="0" borderId="43" xfId="4" applyFont="1" applyBorder="1" applyProtection="1">
      <protection hidden="1"/>
    </xf>
    <xf numFmtId="43" fontId="5" fillId="0" borderId="44" xfId="3" applyNumberFormat="1" applyFont="1" applyBorder="1" applyProtection="1">
      <protection hidden="1"/>
    </xf>
    <xf numFmtId="0" fontId="10" fillId="0" borderId="39" xfId="3" applyFont="1" applyBorder="1" applyAlignment="1" applyProtection="1">
      <alignment horizontal="center"/>
      <protection hidden="1"/>
    </xf>
    <xf numFmtId="14" fontId="3" fillId="0" borderId="12" xfId="4" applyNumberFormat="1" applyFont="1" applyBorder="1" applyAlignment="1" applyProtection="1">
      <alignment horizontal="right"/>
      <protection hidden="1"/>
    </xf>
    <xf numFmtId="43" fontId="5" fillId="0" borderId="45" xfId="3" applyNumberFormat="1" applyFont="1" applyBorder="1" applyProtection="1">
      <protection locked="0"/>
    </xf>
    <xf numFmtId="43" fontId="5" fillId="0" borderId="46" xfId="3" applyNumberFormat="1" applyFont="1" applyBorder="1" applyProtection="1">
      <protection locked="0"/>
    </xf>
    <xf numFmtId="43" fontId="5" fillId="0" borderId="47" xfId="3" applyNumberFormat="1" applyFont="1" applyBorder="1" applyProtection="1">
      <protection locked="0"/>
    </xf>
    <xf numFmtId="0" fontId="2" fillId="0" borderId="48" xfId="3" applyFont="1" applyBorder="1" applyProtection="1">
      <protection hidden="1"/>
    </xf>
    <xf numFmtId="0" fontId="6" fillId="0" borderId="32" xfId="2" applyFont="1" applyBorder="1" applyAlignment="1" applyProtection="1">
      <alignment vertical="top"/>
      <protection hidden="1"/>
    </xf>
    <xf numFmtId="0" fontId="22" fillId="0" borderId="49" xfId="0" applyFont="1" applyBorder="1" applyAlignment="1" applyProtection="1">
      <alignment vertical="top"/>
      <protection hidden="1"/>
    </xf>
    <xf numFmtId="0" fontId="22" fillId="0" borderId="50" xfId="0" applyFont="1" applyBorder="1" applyAlignment="1" applyProtection="1">
      <alignment vertical="top"/>
      <protection hidden="1"/>
    </xf>
    <xf numFmtId="0" fontId="0" fillId="0" borderId="37" xfId="0" applyBorder="1" applyProtection="1">
      <protection hidden="1"/>
    </xf>
    <xf numFmtId="166" fontId="5" fillId="0" borderId="51" xfId="3" applyNumberFormat="1" applyFont="1" applyBorder="1" applyProtection="1">
      <protection hidden="1"/>
    </xf>
    <xf numFmtId="0" fontId="1" fillId="0" borderId="0" xfId="3" applyProtection="1">
      <protection hidden="1"/>
    </xf>
    <xf numFmtId="0" fontId="2" fillId="0" borderId="52" xfId="3" applyFont="1" applyBorder="1" applyProtection="1">
      <protection hidden="1"/>
    </xf>
    <xf numFmtId="0" fontId="2" fillId="0" borderId="1" xfId="3" applyFont="1" applyBorder="1" applyProtection="1">
      <protection hidden="1"/>
    </xf>
    <xf numFmtId="0" fontId="1" fillId="0" borderId="0" xfId="3" applyAlignment="1" applyProtection="1">
      <alignment vertical="center"/>
      <protection hidden="1"/>
    </xf>
    <xf numFmtId="43" fontId="9" fillId="0" borderId="53" xfId="3" applyNumberFormat="1" applyFont="1" applyBorder="1" applyProtection="1">
      <protection locked="0"/>
    </xf>
    <xf numFmtId="43" fontId="9" fillId="0" borderId="54" xfId="3" applyNumberFormat="1" applyFont="1" applyBorder="1" applyProtection="1">
      <protection locked="0"/>
    </xf>
    <xf numFmtId="43" fontId="0" fillId="0" borderId="55" xfId="0" applyNumberFormat="1" applyBorder="1" applyProtection="1">
      <protection locked="0"/>
    </xf>
    <xf numFmtId="43" fontId="5" fillId="0" borderId="56" xfId="3" applyNumberFormat="1" applyFont="1" applyBorder="1" applyProtection="1">
      <protection locked="0"/>
    </xf>
    <xf numFmtId="43" fontId="5" fillId="0" borderId="57" xfId="3" applyNumberFormat="1" applyFont="1" applyBorder="1" applyProtection="1">
      <protection locked="0"/>
    </xf>
    <xf numFmtId="0" fontId="23" fillId="0" borderId="0" xfId="0" applyFont="1"/>
    <xf numFmtId="0" fontId="12" fillId="0" borderId="0" xfId="2" applyFont="1" applyAlignment="1" applyProtection="1"/>
    <xf numFmtId="43" fontId="5" fillId="0" borderId="51" xfId="3" applyNumberFormat="1" applyFont="1" applyBorder="1" applyProtection="1">
      <protection hidden="1"/>
    </xf>
    <xf numFmtId="43" fontId="0" fillId="0" borderId="40" xfId="0" applyNumberFormat="1" applyBorder="1" applyAlignment="1">
      <alignment horizontal="center"/>
    </xf>
    <xf numFmtId="43" fontId="0" fillId="0" borderId="40" xfId="0" applyNumberFormat="1" applyBorder="1" applyAlignment="1">
      <alignment horizontal="right"/>
    </xf>
    <xf numFmtId="167" fontId="10" fillId="0" borderId="39" xfId="3" applyNumberFormat="1" applyFont="1" applyBorder="1" applyAlignment="1" applyProtection="1">
      <alignment horizontal="center"/>
      <protection hidden="1"/>
    </xf>
    <xf numFmtId="43" fontId="0" fillId="0" borderId="40" xfId="0" applyNumberFormat="1" applyBorder="1" applyAlignment="1">
      <alignment horizontal="left"/>
    </xf>
    <xf numFmtId="0" fontId="14" fillId="0" borderId="58" xfId="3" applyFont="1" applyBorder="1" applyProtection="1">
      <protection hidden="1"/>
    </xf>
    <xf numFmtId="0" fontId="0" fillId="0" borderId="0" xfId="0" applyAlignment="1">
      <alignment horizontal="right"/>
    </xf>
    <xf numFmtId="0" fontId="16" fillId="0" borderId="0" xfId="2" applyFont="1" applyAlignment="1" applyProtection="1">
      <protection locked="0"/>
    </xf>
    <xf numFmtId="0" fontId="12" fillId="0" borderId="0" xfId="2" applyFont="1" applyAlignment="1" applyProtection="1">
      <protection locked="0"/>
    </xf>
    <xf numFmtId="49" fontId="0" fillId="0" borderId="59" xfId="0" applyNumberFormat="1" applyBorder="1" applyProtection="1">
      <protection locked="0"/>
    </xf>
    <xf numFmtId="49" fontId="0" fillId="0" borderId="60" xfId="0" applyNumberFormat="1" applyBorder="1" applyProtection="1">
      <protection locked="0"/>
    </xf>
    <xf numFmtId="49" fontId="0" fillId="0" borderId="61" xfId="0" applyNumberFormat="1" applyBorder="1" applyProtection="1">
      <protection locked="0"/>
    </xf>
    <xf numFmtId="0" fontId="10" fillId="0" borderId="62" xfId="3" applyFont="1" applyBorder="1" applyAlignment="1" applyProtection="1">
      <alignment horizontal="right"/>
      <protection hidden="1"/>
    </xf>
    <xf numFmtId="0" fontId="14" fillId="0" borderId="62" xfId="3" applyFont="1" applyBorder="1" applyAlignment="1" applyProtection="1">
      <alignment horizontal="center"/>
      <protection hidden="1"/>
    </xf>
    <xf numFmtId="165" fontId="3" fillId="0" borderId="63" xfId="4" applyNumberFormat="1" applyFont="1" applyBorder="1" applyProtection="1">
      <protection hidden="1"/>
    </xf>
    <xf numFmtId="0" fontId="4" fillId="2" borderId="0" xfId="3" applyFont="1" applyFill="1" applyAlignment="1" applyProtection="1">
      <alignment horizontal="center"/>
      <protection hidden="1"/>
    </xf>
    <xf numFmtId="0" fontId="3" fillId="0" borderId="19" xfId="3" applyFont="1" applyBorder="1"/>
    <xf numFmtId="0" fontId="3" fillId="0" borderId="2" xfId="3" applyFont="1" applyBorder="1"/>
    <xf numFmtId="0" fontId="3" fillId="2" borderId="10" xfId="3" applyFont="1" applyFill="1" applyBorder="1"/>
    <xf numFmtId="0" fontId="3" fillId="2" borderId="64" xfId="3" applyFont="1" applyFill="1" applyBorder="1"/>
    <xf numFmtId="0" fontId="3" fillId="0" borderId="65" xfId="3" applyFont="1" applyBorder="1" applyProtection="1">
      <protection hidden="1"/>
    </xf>
    <xf numFmtId="0" fontId="3" fillId="0" borderId="66" xfId="3" applyFont="1" applyBorder="1" applyProtection="1">
      <protection hidden="1"/>
    </xf>
    <xf numFmtId="0" fontId="5" fillId="0" borderId="63" xfId="3" applyFont="1" applyBorder="1" applyProtection="1">
      <protection hidden="1"/>
    </xf>
    <xf numFmtId="0" fontId="5" fillId="0" borderId="67" xfId="3" applyFont="1" applyBorder="1" applyProtection="1">
      <protection hidden="1"/>
    </xf>
    <xf numFmtId="0" fontId="6" fillId="0" borderId="63" xfId="3" applyFont="1" applyBorder="1" applyProtection="1">
      <protection hidden="1"/>
    </xf>
    <xf numFmtId="0" fontId="6" fillId="0" borderId="36" xfId="3" applyFont="1" applyBorder="1" applyProtection="1">
      <protection hidden="1"/>
    </xf>
    <xf numFmtId="0" fontId="3" fillId="2" borderId="51" xfId="3" applyFont="1" applyFill="1" applyBorder="1" applyProtection="1">
      <protection hidden="1"/>
    </xf>
    <xf numFmtId="0" fontId="24" fillId="0" borderId="40" xfId="0" applyFont="1" applyBorder="1" applyAlignment="1">
      <alignment horizontal="center"/>
    </xf>
    <xf numFmtId="0" fontId="10" fillId="0" borderId="40" xfId="3" applyFont="1" applyBorder="1" applyAlignment="1" applyProtection="1">
      <alignment horizontal="center"/>
      <protection hidden="1"/>
    </xf>
    <xf numFmtId="0" fontId="24" fillId="0" borderId="39" xfId="0" applyFont="1" applyBorder="1" applyAlignment="1">
      <alignment horizontal="center"/>
    </xf>
    <xf numFmtId="167" fontId="10" fillId="0" borderId="40" xfId="3" applyNumberFormat="1" applyFont="1" applyBorder="1" applyAlignment="1" applyProtection="1">
      <alignment horizontal="center"/>
      <protection hidden="1"/>
    </xf>
    <xf numFmtId="43" fontId="5" fillId="0" borderId="68" xfId="3" applyNumberFormat="1" applyFont="1" applyBorder="1" applyProtection="1">
      <protection hidden="1"/>
    </xf>
    <xf numFmtId="43" fontId="5" fillId="0" borderId="46" xfId="3" applyNumberFormat="1" applyFont="1" applyBorder="1" applyAlignment="1">
      <alignment horizontal="center"/>
    </xf>
    <xf numFmtId="43" fontId="5" fillId="0" borderId="47" xfId="3" applyNumberFormat="1" applyFont="1" applyBorder="1" applyAlignment="1">
      <alignment horizontal="center"/>
    </xf>
    <xf numFmtId="43" fontId="5" fillId="0" borderId="46" xfId="3" applyNumberFormat="1" applyFont="1" applyBorder="1"/>
    <xf numFmtId="43" fontId="5" fillId="0" borderId="47" xfId="3" applyNumberFormat="1" applyFont="1" applyBorder="1"/>
    <xf numFmtId="0" fontId="3" fillId="0" borderId="69" xfId="3" applyFont="1" applyBorder="1" applyProtection="1">
      <protection hidden="1"/>
    </xf>
    <xf numFmtId="0" fontId="18" fillId="0" borderId="70" xfId="2" applyFont="1" applyBorder="1" applyAlignment="1" applyProtection="1">
      <protection hidden="1"/>
    </xf>
    <xf numFmtId="0" fontId="18" fillId="2" borderId="70" xfId="3" applyFont="1" applyFill="1" applyBorder="1" applyProtection="1">
      <protection hidden="1"/>
    </xf>
    <xf numFmtId="165" fontId="17" fillId="2" borderId="0" xfId="3" applyNumberFormat="1" applyFont="1" applyFill="1" applyProtection="1">
      <protection hidden="1"/>
    </xf>
    <xf numFmtId="0" fontId="6" fillId="0" borderId="58" xfId="3" applyFont="1" applyBorder="1" applyAlignment="1" applyProtection="1">
      <alignment horizontal="left"/>
      <protection hidden="1"/>
    </xf>
    <xf numFmtId="0" fontId="3" fillId="0" borderId="71" xfId="3" applyFont="1" applyBorder="1" applyProtection="1">
      <protection hidden="1"/>
    </xf>
    <xf numFmtId="0" fontId="3" fillId="0" borderId="72" xfId="3" applyFont="1" applyBorder="1" applyProtection="1">
      <protection hidden="1"/>
    </xf>
    <xf numFmtId="0" fontId="10" fillId="0" borderId="15" xfId="3" applyFont="1" applyBorder="1"/>
    <xf numFmtId="0" fontId="3" fillId="0" borderId="7" xfId="3" applyFont="1" applyBorder="1"/>
    <xf numFmtId="0" fontId="3" fillId="2" borderId="73" xfId="3" applyFont="1" applyFill="1" applyBorder="1"/>
    <xf numFmtId="0" fontId="3" fillId="0" borderId="8" xfId="3" applyFont="1" applyBorder="1"/>
    <xf numFmtId="0" fontId="10" fillId="0" borderId="74" xfId="3" applyFont="1" applyBorder="1"/>
    <xf numFmtId="0" fontId="0" fillId="0" borderId="75" xfId="0" applyBorder="1"/>
    <xf numFmtId="165" fontId="10" fillId="2" borderId="11" xfId="3" applyNumberFormat="1" applyFont="1" applyFill="1" applyBorder="1" applyProtection="1">
      <protection hidden="1"/>
    </xf>
    <xf numFmtId="0" fontId="3" fillId="3" borderId="11" xfId="3" applyFont="1" applyFill="1" applyBorder="1" applyProtection="1">
      <protection hidden="1"/>
    </xf>
    <xf numFmtId="0" fontId="3" fillId="0" borderId="43" xfId="3" applyFont="1" applyBorder="1" applyProtection="1">
      <protection hidden="1"/>
    </xf>
    <xf numFmtId="0" fontId="3" fillId="0" borderId="76" xfId="3" applyFont="1" applyBorder="1" applyProtection="1">
      <protection hidden="1"/>
    </xf>
    <xf numFmtId="0" fontId="3" fillId="2" borderId="77" xfId="3" applyFont="1" applyFill="1" applyBorder="1" applyProtection="1">
      <protection hidden="1"/>
    </xf>
    <xf numFmtId="0" fontId="6" fillId="0" borderId="78" xfId="3" applyFont="1" applyBorder="1" applyProtection="1">
      <protection hidden="1"/>
    </xf>
    <xf numFmtId="0" fontId="3" fillId="0" borderId="78" xfId="3" applyFont="1" applyBorder="1" applyProtection="1">
      <protection hidden="1"/>
    </xf>
    <xf numFmtId="0" fontId="3" fillId="2" borderId="79" xfId="3" applyFont="1" applyFill="1" applyBorder="1" applyProtection="1">
      <protection hidden="1"/>
    </xf>
    <xf numFmtId="0" fontId="0" fillId="0" borderId="80" xfId="0" applyBorder="1"/>
    <xf numFmtId="0" fontId="14" fillId="0" borderId="62" xfId="3" applyFont="1" applyBorder="1" applyAlignment="1" applyProtection="1">
      <alignment horizontal="center"/>
      <protection locked="0"/>
    </xf>
    <xf numFmtId="0" fontId="25" fillId="0" borderId="0" xfId="0" applyFont="1"/>
    <xf numFmtId="49" fontId="0" fillId="0" borderId="81" xfId="0" applyNumberFormat="1" applyBorder="1" applyProtection="1">
      <protection locked="0"/>
    </xf>
    <xf numFmtId="49" fontId="0" fillId="0" borderId="45" xfId="0" applyNumberFormat="1" applyBorder="1" applyProtection="1">
      <protection locked="0"/>
    </xf>
    <xf numFmtId="49" fontId="0" fillId="0" borderId="82" xfId="0" applyNumberFormat="1" applyBorder="1" applyProtection="1">
      <protection locked="0"/>
    </xf>
    <xf numFmtId="165" fontId="3" fillId="0" borderId="36" xfId="4" applyNumberFormat="1" applyFont="1" applyBorder="1" applyProtection="1">
      <protection hidden="1"/>
    </xf>
    <xf numFmtId="43" fontId="5" fillId="0" borderId="83" xfId="3" applyNumberFormat="1" applyFont="1" applyBorder="1" applyProtection="1">
      <protection hidden="1"/>
    </xf>
    <xf numFmtId="43" fontId="0" fillId="0" borderId="51" xfId="0" applyNumberFormat="1" applyBorder="1" applyAlignment="1">
      <alignment horizontal="center"/>
    </xf>
    <xf numFmtId="168" fontId="5" fillId="0" borderId="61" xfId="3" applyNumberFormat="1" applyFont="1" applyBorder="1" applyAlignment="1" applyProtection="1">
      <alignment horizontal="left"/>
      <protection locked="0"/>
    </xf>
    <xf numFmtId="168" fontId="5" fillId="0" borderId="84" xfId="3" applyNumberFormat="1" applyFont="1" applyBorder="1" applyAlignment="1" applyProtection="1">
      <alignment horizontal="left"/>
      <protection locked="0"/>
    </xf>
    <xf numFmtId="168" fontId="5" fillId="0" borderId="85" xfId="3" applyNumberFormat="1" applyFont="1" applyBorder="1" applyAlignment="1" applyProtection="1">
      <alignment horizontal="left"/>
      <protection locked="0"/>
    </xf>
    <xf numFmtId="168" fontId="5" fillId="0" borderId="86" xfId="3" applyNumberFormat="1" applyFont="1" applyBorder="1" applyAlignment="1" applyProtection="1">
      <alignment horizontal="left"/>
      <protection locked="0"/>
    </xf>
    <xf numFmtId="0" fontId="22" fillId="0" borderId="0" xfId="0" applyFont="1" applyAlignment="1" applyProtection="1">
      <alignment horizontal="right" vertical="top"/>
      <protection hidden="1"/>
    </xf>
    <xf numFmtId="0" fontId="6" fillId="0" borderId="33" xfId="3" applyFont="1" applyBorder="1" applyAlignment="1" applyProtection="1">
      <alignment horizontal="right" vertical="top"/>
      <protection hidden="1"/>
    </xf>
    <xf numFmtId="14" fontId="3" fillId="0" borderId="12" xfId="3" applyNumberFormat="1" applyFont="1" applyBorder="1" applyProtection="1">
      <protection hidden="1"/>
    </xf>
    <xf numFmtId="0" fontId="0" fillId="0" borderId="0" xfId="0" applyAlignment="1">
      <alignment horizontal="left"/>
    </xf>
    <xf numFmtId="0" fontId="3" fillId="0" borderId="87" xfId="2" applyFont="1" applyFill="1" applyBorder="1" applyAlignment="1" applyProtection="1">
      <alignment horizontal="center" vertical="center" wrapText="1"/>
      <protection hidden="1"/>
    </xf>
    <xf numFmtId="0" fontId="26" fillId="0" borderId="41" xfId="0" applyFont="1" applyBorder="1" applyAlignment="1" applyProtection="1">
      <alignment horizontal="center" vertical="center" wrapText="1"/>
      <protection hidden="1"/>
    </xf>
    <xf numFmtId="0" fontId="3" fillId="0" borderId="41" xfId="2" applyFont="1" applyFill="1" applyBorder="1" applyAlignment="1" applyProtection="1">
      <alignment horizontal="center" vertical="center" wrapText="1"/>
      <protection hidden="1"/>
    </xf>
    <xf numFmtId="0" fontId="0" fillId="0" borderId="70" xfId="0" applyBorder="1" applyProtection="1">
      <protection hidden="1"/>
    </xf>
    <xf numFmtId="43" fontId="3" fillId="0" borderId="40" xfId="4" applyNumberFormat="1" applyFont="1" applyBorder="1" applyProtection="1">
      <protection hidden="1"/>
    </xf>
    <xf numFmtId="49" fontId="0" fillId="0" borderId="88" xfId="0" applyNumberFormat="1" applyBorder="1" applyProtection="1">
      <protection locked="0"/>
    </xf>
    <xf numFmtId="43" fontId="0" fillId="0" borderId="89" xfId="0" applyNumberFormat="1" applyBorder="1" applyProtection="1">
      <protection locked="0"/>
    </xf>
    <xf numFmtId="0" fontId="0" fillId="0" borderId="45" xfId="0" applyBorder="1" applyAlignment="1" applyProtection="1">
      <alignment horizontal="center" vertical="center"/>
      <protection locked="0"/>
    </xf>
    <xf numFmtId="0" fontId="0" fillId="0" borderId="88" xfId="0" applyBorder="1" applyAlignment="1" applyProtection="1">
      <alignment horizontal="center" vertical="center"/>
      <protection locked="0"/>
    </xf>
    <xf numFmtId="0" fontId="0" fillId="0" borderId="82" xfId="0" applyBorder="1" applyAlignment="1" applyProtection="1">
      <alignment horizontal="center" vertical="center"/>
      <protection locked="0"/>
    </xf>
    <xf numFmtId="0" fontId="3" fillId="0" borderId="41" xfId="3" applyFont="1" applyBorder="1" applyAlignment="1" applyProtection="1">
      <alignment horizontal="center" wrapText="1"/>
      <protection hidden="1"/>
    </xf>
    <xf numFmtId="165" fontId="3" fillId="2" borderId="70" xfId="3" applyNumberFormat="1" applyFont="1" applyFill="1" applyBorder="1" applyProtection="1">
      <protection hidden="1"/>
    </xf>
    <xf numFmtId="0" fontId="6" fillId="0" borderId="67" xfId="3" applyFont="1" applyBorder="1" applyProtection="1">
      <protection hidden="1"/>
    </xf>
    <xf numFmtId="0" fontId="5" fillId="0" borderId="51" xfId="3" applyFont="1" applyBorder="1" applyProtection="1">
      <protection hidden="1"/>
    </xf>
    <xf numFmtId="43" fontId="5" fillId="0" borderId="90" xfId="3" applyNumberFormat="1" applyFont="1" applyBorder="1" applyProtection="1">
      <protection locked="0"/>
    </xf>
    <xf numFmtId="43" fontId="5" fillId="0" borderId="91" xfId="3" applyNumberFormat="1" applyFont="1" applyBorder="1" applyProtection="1">
      <protection locked="0"/>
    </xf>
    <xf numFmtId="43" fontId="5" fillId="0" borderId="92" xfId="3" applyNumberFormat="1" applyFont="1" applyBorder="1" applyProtection="1">
      <protection locked="0"/>
    </xf>
    <xf numFmtId="169" fontId="5" fillId="0" borderId="46" xfId="3" applyNumberFormat="1" applyFont="1" applyBorder="1" applyProtection="1">
      <protection locked="0"/>
    </xf>
    <xf numFmtId="167" fontId="5" fillId="0" borderId="40" xfId="3" applyNumberFormat="1" applyFont="1" applyBorder="1" applyProtection="1">
      <protection hidden="1"/>
    </xf>
    <xf numFmtId="167" fontId="0" fillId="0" borderId="0" xfId="0" applyNumberFormat="1"/>
    <xf numFmtId="0" fontId="43" fillId="0" borderId="0" xfId="2" applyFont="1" applyAlignment="1" applyProtection="1">
      <protection locked="0"/>
    </xf>
    <xf numFmtId="169" fontId="42" fillId="0" borderId="0" xfId="1" applyNumberFormat="1" applyFont="1" applyAlignment="1">
      <alignment horizontal="right"/>
    </xf>
    <xf numFmtId="0" fontId="12" fillId="0" borderId="0" xfId="2" applyFont="1" applyBorder="1" applyAlignment="1" applyProtection="1">
      <protection locked="0"/>
    </xf>
    <xf numFmtId="0" fontId="6" fillId="0" borderId="39" xfId="3" applyFont="1" applyBorder="1" applyAlignment="1" applyProtection="1">
      <alignment horizontal="center" vertical="center"/>
      <protection locked="0"/>
    </xf>
    <xf numFmtId="0" fontId="0" fillId="0" borderId="0" xfId="0"/>
    <xf numFmtId="0" fontId="29" fillId="0" borderId="0" xfId="0" applyFont="1"/>
    <xf numFmtId="0" fontId="33" fillId="0" borderId="0" xfId="0" applyFont="1"/>
    <xf numFmtId="0" fontId="0" fillId="0" borderId="94" xfId="0" applyBorder="1" applyAlignment="1">
      <alignment wrapText="1"/>
    </xf>
    <xf numFmtId="0" fontId="0" fillId="0" borderId="12" xfId="0" applyBorder="1" applyAlignment="1">
      <alignment wrapText="1"/>
    </xf>
    <xf numFmtId="0" fontId="0" fillId="0" borderId="51" xfId="0" applyBorder="1" applyAlignment="1">
      <alignment wrapText="1"/>
    </xf>
    <xf numFmtId="49" fontId="24" fillId="0" borderId="45" xfId="0" applyNumberFormat="1" applyFont="1" applyBorder="1" applyProtection="1">
      <protection locked="0"/>
    </xf>
    <xf numFmtId="0" fontId="0" fillId="0" borderId="45" xfId="0" applyBorder="1" applyProtection="1">
      <protection locked="0"/>
    </xf>
    <xf numFmtId="0" fontId="0" fillId="0" borderId="93" xfId="0" applyBorder="1" applyAlignment="1" applyProtection="1">
      <alignment horizontal="center" vertical="center"/>
      <protection locked="0"/>
    </xf>
    <xf numFmtId="0" fontId="0" fillId="0" borderId="93" xfId="0" applyBorder="1" applyProtection="1">
      <protection locked="0"/>
    </xf>
    <xf numFmtId="0" fontId="0" fillId="0" borderId="94" xfId="0" applyBorder="1" applyProtection="1">
      <protection locked="0"/>
    </xf>
    <xf numFmtId="0" fontId="0" fillId="0" borderId="0" xfId="0" applyProtection="1">
      <protection locked="0"/>
    </xf>
    <xf numFmtId="0" fontId="0" fillId="0" borderId="12" xfId="0" applyBorder="1" applyProtection="1">
      <protection locked="0"/>
    </xf>
    <xf numFmtId="0" fontId="0" fillId="0" borderId="70" xfId="0" applyBorder="1" applyProtection="1">
      <protection locked="0"/>
    </xf>
    <xf numFmtId="0" fontId="0" fillId="0" borderId="51" xfId="0" applyBorder="1" applyProtection="1">
      <protection locked="0"/>
    </xf>
    <xf numFmtId="49" fontId="24" fillId="0" borderId="88" xfId="0" applyNumberFormat="1" applyFont="1" applyBorder="1" applyProtection="1">
      <protection locked="0"/>
    </xf>
    <xf numFmtId="0" fontId="0" fillId="0" borderId="88" xfId="0" applyBorder="1" applyProtection="1">
      <protection locked="0"/>
    </xf>
    <xf numFmtId="165" fontId="3" fillId="2" borderId="45" xfId="3" applyNumberFormat="1" applyFont="1" applyFill="1" applyBorder="1" applyAlignment="1" applyProtection="1">
      <alignment horizontal="center" vertical="center"/>
      <protection locked="0"/>
    </xf>
    <xf numFmtId="0" fontId="0" fillId="0" borderId="45" xfId="0" applyBorder="1" applyAlignment="1" applyProtection="1">
      <alignment horizontal="center" vertical="center"/>
      <protection locked="0"/>
    </xf>
    <xf numFmtId="0" fontId="0" fillId="0" borderId="120" xfId="0" applyBorder="1" applyAlignment="1" applyProtection="1">
      <alignment horizontal="center" vertical="center"/>
      <protection locked="0"/>
    </xf>
    <xf numFmtId="0" fontId="29" fillId="0" borderId="0" xfId="0" applyFont="1" applyAlignment="1">
      <alignment horizontal="left"/>
    </xf>
    <xf numFmtId="0" fontId="32" fillId="0" borderId="0" xfId="0" applyFont="1" applyAlignment="1">
      <alignment horizontal="center" vertical="top"/>
    </xf>
    <xf numFmtId="0" fontId="5" fillId="0" borderId="103" xfId="3" applyFont="1" applyBorder="1" applyAlignment="1" applyProtection="1">
      <alignment horizontal="right"/>
      <protection hidden="1"/>
    </xf>
    <xf numFmtId="0" fontId="0" fillId="0" borderId="104" xfId="0" applyBorder="1" applyProtection="1">
      <protection hidden="1"/>
    </xf>
    <xf numFmtId="0" fontId="0" fillId="0" borderId="105" xfId="0" applyBorder="1" applyProtection="1">
      <protection hidden="1"/>
    </xf>
    <xf numFmtId="0" fontId="32" fillId="0" borderId="11" xfId="0" applyFont="1" applyBorder="1" applyAlignment="1">
      <alignment horizontal="center" vertical="top" textRotation="180"/>
    </xf>
    <xf numFmtId="0" fontId="32" fillId="0" borderId="0" xfId="0" applyFont="1" applyAlignment="1">
      <alignment horizontal="center" vertical="top" textRotation="180"/>
    </xf>
    <xf numFmtId="0" fontId="30" fillId="0" borderId="0" xfId="0" applyFont="1"/>
    <xf numFmtId="49" fontId="5" fillId="0" borderId="57" xfId="3" applyNumberFormat="1" applyFont="1" applyBorder="1" applyProtection="1">
      <protection locked="0"/>
    </xf>
    <xf numFmtId="49" fontId="5" fillId="0" borderId="101" xfId="3" applyNumberFormat="1" applyFont="1" applyBorder="1" applyProtection="1">
      <protection locked="0"/>
    </xf>
    <xf numFmtId="49" fontId="5" fillId="0" borderId="102" xfId="3" applyNumberFormat="1" applyFont="1" applyBorder="1" applyProtection="1">
      <protection locked="0"/>
    </xf>
    <xf numFmtId="165" fontId="3" fillId="2" borderId="11" xfId="3" applyNumberFormat="1" applyFont="1" applyFill="1" applyBorder="1" applyProtection="1">
      <protection locked="0"/>
    </xf>
    <xf numFmtId="43" fontId="5" fillId="0" borderId="91" xfId="3" applyNumberFormat="1" applyFont="1" applyBorder="1" applyProtection="1">
      <protection locked="0"/>
    </xf>
    <xf numFmtId="43" fontId="0" fillId="0" borderId="119" xfId="0" applyNumberFormat="1" applyBorder="1" applyProtection="1">
      <protection locked="0"/>
    </xf>
    <xf numFmtId="43" fontId="5" fillId="0" borderId="57" xfId="3" applyNumberFormat="1" applyFont="1" applyBorder="1" applyProtection="1">
      <protection locked="0"/>
    </xf>
    <xf numFmtId="43" fontId="0" fillId="0" borderId="102" xfId="0" applyNumberFormat="1" applyBorder="1" applyProtection="1">
      <protection locked="0"/>
    </xf>
    <xf numFmtId="0" fontId="0" fillId="0" borderId="104" xfId="0" applyBorder="1" applyAlignment="1" applyProtection="1">
      <alignment horizontal="right"/>
      <protection hidden="1"/>
    </xf>
    <xf numFmtId="0" fontId="0" fillId="0" borderId="105" xfId="0" applyBorder="1" applyAlignment="1" applyProtection="1">
      <alignment horizontal="right"/>
      <protection hidden="1"/>
    </xf>
    <xf numFmtId="165" fontId="6" fillId="2" borderId="87" xfId="3" applyNumberFormat="1" applyFont="1" applyFill="1" applyBorder="1" applyAlignment="1" applyProtection="1">
      <alignment wrapText="1"/>
      <protection locked="0"/>
    </xf>
    <xf numFmtId="0" fontId="24" fillId="0" borderId="93" xfId="0" applyFont="1" applyBorder="1" applyAlignment="1" applyProtection="1">
      <alignment wrapText="1"/>
      <protection locked="0"/>
    </xf>
    <xf numFmtId="0" fontId="24" fillId="0" borderId="94" xfId="0" applyFont="1" applyBorder="1" applyAlignment="1" applyProtection="1">
      <alignment wrapText="1"/>
      <protection locked="0"/>
    </xf>
    <xf numFmtId="0" fontId="24" fillId="0" borderId="77" xfId="0" applyFont="1" applyBorder="1" applyAlignment="1" applyProtection="1">
      <alignment wrapText="1"/>
      <protection locked="0"/>
    </xf>
    <xf numFmtId="0" fontId="24" fillId="0" borderId="70" xfId="0" applyFont="1" applyBorder="1" applyAlignment="1" applyProtection="1">
      <alignment wrapText="1"/>
      <protection locked="0"/>
    </xf>
    <xf numFmtId="0" fontId="24" fillId="0" borderId="51" xfId="0" applyFont="1" applyBorder="1" applyAlignment="1" applyProtection="1">
      <alignment wrapText="1"/>
      <protection locked="0"/>
    </xf>
    <xf numFmtId="165" fontId="3" fillId="2" borderId="82" xfId="3" applyNumberFormat="1" applyFont="1" applyFill="1" applyBorder="1" applyAlignment="1" applyProtection="1">
      <alignment horizontal="center" vertical="center"/>
      <protection locked="0"/>
    </xf>
    <xf numFmtId="0" fontId="0" fillId="0" borderId="82" xfId="0" applyBorder="1" applyAlignment="1" applyProtection="1">
      <alignment horizontal="center" vertical="center"/>
      <protection locked="0"/>
    </xf>
    <xf numFmtId="0" fontId="0" fillId="0" borderId="68" xfId="0" applyBorder="1" applyAlignment="1" applyProtection="1">
      <alignment horizontal="center" vertical="center"/>
      <protection locked="0"/>
    </xf>
    <xf numFmtId="0" fontId="5" fillId="0" borderId="37" xfId="3" applyFont="1" applyBorder="1" applyProtection="1">
      <protection hidden="1"/>
    </xf>
    <xf numFmtId="0" fontId="0" fillId="0" borderId="70" xfId="0" applyBorder="1" applyProtection="1">
      <protection hidden="1"/>
    </xf>
    <xf numFmtId="165" fontId="3" fillId="2" borderId="88" xfId="3" applyNumberFormat="1" applyFont="1" applyFill="1" applyBorder="1" applyAlignment="1" applyProtection="1">
      <alignment horizontal="center" vertical="center"/>
      <protection locked="0"/>
    </xf>
    <xf numFmtId="0" fontId="0" fillId="0" borderId="88" xfId="0" applyBorder="1" applyAlignment="1" applyProtection="1">
      <alignment horizontal="center" vertical="center"/>
      <protection locked="0"/>
    </xf>
    <xf numFmtId="0" fontId="0" fillId="0" borderId="121" xfId="0" applyBorder="1" applyAlignment="1" applyProtection="1">
      <alignment horizontal="center" vertical="center"/>
      <protection locked="0"/>
    </xf>
    <xf numFmtId="49" fontId="24" fillId="0" borderId="82" xfId="0" applyNumberFormat="1" applyFont="1" applyBorder="1" applyProtection="1">
      <protection locked="0"/>
    </xf>
    <xf numFmtId="0" fontId="0" fillId="0" borderId="82" xfId="0" applyBorder="1" applyProtection="1">
      <protection locked="0"/>
    </xf>
    <xf numFmtId="0" fontId="3" fillId="0" borderId="87" xfId="3" applyFont="1" applyBorder="1" applyAlignment="1" applyProtection="1">
      <alignment horizontal="center" wrapText="1"/>
      <protection hidden="1"/>
    </xf>
    <xf numFmtId="0" fontId="0" fillId="0" borderId="93" xfId="0" applyBorder="1" applyAlignment="1">
      <alignment wrapText="1"/>
    </xf>
    <xf numFmtId="0" fontId="6" fillId="0" borderId="87" xfId="2" applyFont="1" applyFill="1" applyBorder="1" applyAlignment="1" applyProtection="1">
      <alignment horizontal="center" vertical="center" wrapText="1"/>
      <protection hidden="1"/>
    </xf>
    <xf numFmtId="0" fontId="0" fillId="0" borderId="94" xfId="0" applyBorder="1" applyAlignment="1">
      <alignment horizontal="center" vertical="center" wrapText="1"/>
    </xf>
    <xf numFmtId="49" fontId="5" fillId="0" borderId="91" xfId="3" applyNumberFormat="1" applyFont="1" applyBorder="1" applyProtection="1">
      <protection locked="0"/>
    </xf>
    <xf numFmtId="49" fontId="5" fillId="0" borderId="122" xfId="3" applyNumberFormat="1" applyFont="1" applyBorder="1" applyProtection="1">
      <protection locked="0"/>
    </xf>
    <xf numFmtId="49" fontId="5" fillId="0" borderId="119" xfId="3" applyNumberFormat="1" applyFont="1" applyBorder="1" applyProtection="1">
      <protection locked="0"/>
    </xf>
    <xf numFmtId="0" fontId="17" fillId="2" borderId="104" xfId="3" applyFont="1" applyFill="1" applyBorder="1" applyAlignment="1" applyProtection="1">
      <alignment horizontal="left"/>
      <protection hidden="1"/>
    </xf>
    <xf numFmtId="0" fontId="6" fillId="0" borderId="87" xfId="3" applyFont="1" applyBorder="1" applyAlignment="1" applyProtection="1">
      <alignment horizontal="center" vertical="center" wrapText="1"/>
      <protection locked="0"/>
    </xf>
    <xf numFmtId="0" fontId="24" fillId="0" borderId="93" xfId="0" applyFont="1" applyBorder="1" applyAlignment="1" applyProtection="1">
      <alignment horizontal="center" vertical="center" wrapText="1"/>
      <protection locked="0"/>
    </xf>
    <xf numFmtId="0" fontId="24" fillId="0" borderId="94" xfId="0" applyFont="1" applyBorder="1" applyAlignment="1" applyProtection="1">
      <alignment horizontal="center" vertical="center" wrapText="1"/>
      <protection locked="0"/>
    </xf>
    <xf numFmtId="0" fontId="24" fillId="0" borderId="77" xfId="0" applyFont="1" applyBorder="1" applyAlignment="1" applyProtection="1">
      <alignment horizontal="center" vertical="center" wrapText="1"/>
      <protection locked="0"/>
    </xf>
    <xf numFmtId="0" fontId="24" fillId="0" borderId="70" xfId="0" applyFont="1" applyBorder="1" applyAlignment="1" applyProtection="1">
      <alignment horizontal="center" vertical="center" wrapText="1"/>
      <protection locked="0"/>
    </xf>
    <xf numFmtId="0" fontId="24" fillId="0" borderId="51" xfId="0" applyFont="1" applyBorder="1" applyAlignment="1" applyProtection="1">
      <alignment horizontal="center" vertical="center" wrapText="1"/>
      <protection locked="0"/>
    </xf>
    <xf numFmtId="0" fontId="31" fillId="0" borderId="87" xfId="0" applyFont="1" applyBorder="1" applyAlignment="1" applyProtection="1">
      <alignment horizontal="center" vertical="center"/>
      <protection hidden="1"/>
    </xf>
    <xf numFmtId="0" fontId="0" fillId="0" borderId="93" xfId="0" applyBorder="1"/>
    <xf numFmtId="0" fontId="0" fillId="0" borderId="94" xfId="0" applyBorder="1"/>
    <xf numFmtId="43" fontId="5" fillId="0" borderId="102" xfId="3" applyNumberFormat="1" applyFont="1" applyBorder="1" applyProtection="1">
      <protection locked="0"/>
    </xf>
    <xf numFmtId="0" fontId="5" fillId="0" borderId="77" xfId="3" applyFont="1" applyBorder="1" applyAlignment="1" applyProtection="1">
      <alignment horizontal="right"/>
      <protection hidden="1"/>
    </xf>
    <xf numFmtId="0" fontId="1" fillId="0" borderId="70" xfId="3" applyBorder="1" applyAlignment="1" applyProtection="1">
      <alignment horizontal="right"/>
      <protection hidden="1"/>
    </xf>
    <xf numFmtId="0" fontId="1" fillId="0" borderId="51" xfId="3" applyBorder="1" applyAlignment="1" applyProtection="1">
      <alignment horizontal="right"/>
      <protection hidden="1"/>
    </xf>
    <xf numFmtId="43" fontId="5" fillId="0" borderId="77" xfId="3" applyNumberFormat="1" applyFont="1" applyBorder="1" applyProtection="1">
      <protection hidden="1"/>
    </xf>
    <xf numFmtId="43" fontId="0" fillId="0" borderId="51" xfId="0" applyNumberFormat="1" applyBorder="1" applyProtection="1">
      <protection hidden="1"/>
    </xf>
    <xf numFmtId="0" fontId="5" fillId="2" borderId="103" xfId="3" applyFont="1" applyFill="1" applyBorder="1" applyAlignment="1" applyProtection="1">
      <alignment horizontal="right"/>
      <protection hidden="1"/>
    </xf>
    <xf numFmtId="165" fontId="3" fillId="2" borderId="87" xfId="3" applyNumberFormat="1" applyFont="1" applyFill="1" applyBorder="1" applyProtection="1">
      <protection locked="0"/>
    </xf>
    <xf numFmtId="49" fontId="5" fillId="0" borderId="90" xfId="3" applyNumberFormat="1" applyFont="1" applyBorder="1" applyProtection="1">
      <protection locked="0"/>
    </xf>
    <xf numFmtId="49" fontId="5" fillId="0" borderId="80" xfId="3" applyNumberFormat="1" applyFont="1" applyBorder="1" applyProtection="1">
      <protection locked="0"/>
    </xf>
    <xf numFmtId="49" fontId="5" fillId="0" borderId="106" xfId="3" applyNumberFormat="1" applyFont="1" applyBorder="1" applyProtection="1">
      <protection locked="0"/>
    </xf>
    <xf numFmtId="14" fontId="3" fillId="0" borderId="107" xfId="3" applyNumberFormat="1" applyFont="1" applyBorder="1" applyProtection="1">
      <protection locked="0"/>
    </xf>
    <xf numFmtId="14" fontId="3" fillId="0" borderId="65" xfId="3" applyNumberFormat="1" applyFont="1" applyBorder="1" applyProtection="1">
      <protection locked="0"/>
    </xf>
    <xf numFmtId="0" fontId="6" fillId="0" borderId="70" xfId="3" applyFont="1" applyBorder="1" applyProtection="1">
      <protection locked="0"/>
    </xf>
    <xf numFmtId="0" fontId="24" fillId="0" borderId="70" xfId="0" applyFont="1" applyBorder="1" applyProtection="1">
      <protection locked="0"/>
    </xf>
    <xf numFmtId="0" fontId="3" fillId="0" borderId="27" xfId="3" applyFont="1" applyBorder="1" applyProtection="1">
      <protection hidden="1"/>
    </xf>
    <xf numFmtId="0" fontId="0" fillId="0" borderId="27" xfId="0" applyBorder="1" applyProtection="1">
      <protection hidden="1"/>
    </xf>
    <xf numFmtId="0" fontId="0" fillId="0" borderId="80" xfId="0" applyBorder="1" applyProtection="1">
      <protection hidden="1"/>
    </xf>
    <xf numFmtId="0" fontId="3" fillId="2" borderId="27" xfId="3" applyFont="1" applyFill="1" applyBorder="1" applyProtection="1">
      <protection hidden="1"/>
    </xf>
    <xf numFmtId="0" fontId="0" fillId="0" borderId="27" xfId="0" applyBorder="1"/>
    <xf numFmtId="0" fontId="0" fillId="0" borderId="80" xfId="0" applyBorder="1"/>
    <xf numFmtId="0" fontId="6" fillId="0" borderId="108" xfId="3" applyFont="1" applyBorder="1" applyAlignment="1" applyProtection="1">
      <alignment horizontal="center"/>
      <protection hidden="1"/>
    </xf>
    <xf numFmtId="0" fontId="0" fillId="0" borderId="109" xfId="0" applyBorder="1" applyAlignment="1">
      <alignment horizontal="center"/>
    </xf>
    <xf numFmtId="0" fontId="0" fillId="0" borderId="110" xfId="0" applyBorder="1" applyAlignment="1">
      <alignment horizontal="center"/>
    </xf>
    <xf numFmtId="0" fontId="6" fillId="0" borderId="111" xfId="3" applyFont="1" applyBorder="1" applyAlignment="1" applyProtection="1">
      <alignment horizontal="center" vertical="top"/>
      <protection hidden="1"/>
    </xf>
    <xf numFmtId="0" fontId="3" fillId="0" borderId="99" xfId="3" applyFont="1" applyBorder="1" applyProtection="1">
      <protection locked="0"/>
    </xf>
    <xf numFmtId="0" fontId="0" fillId="0" borderId="27" xfId="0" applyBorder="1" applyProtection="1">
      <protection locked="0"/>
    </xf>
    <xf numFmtId="0" fontId="0" fillId="0" borderId="112" xfId="0" applyBorder="1" applyProtection="1">
      <protection locked="0"/>
    </xf>
    <xf numFmtId="0" fontId="0" fillId="0" borderId="113" xfId="0" applyBorder="1" applyProtection="1">
      <protection locked="0"/>
    </xf>
    <xf numFmtId="0" fontId="0" fillId="0" borderId="80" xfId="0" applyBorder="1" applyProtection="1">
      <protection locked="0"/>
    </xf>
    <xf numFmtId="0" fontId="0" fillId="0" borderId="114" xfId="0" applyBorder="1" applyProtection="1">
      <protection locked="0"/>
    </xf>
    <xf numFmtId="165" fontId="3" fillId="2" borderId="77" xfId="3" applyNumberFormat="1" applyFont="1" applyFill="1" applyBorder="1" applyProtection="1">
      <protection locked="0"/>
    </xf>
    <xf numFmtId="165" fontId="3" fillId="2" borderId="0" xfId="3" applyNumberFormat="1" applyFont="1" applyFill="1" applyProtection="1">
      <protection hidden="1"/>
    </xf>
    <xf numFmtId="0" fontId="0" fillId="0" borderId="0" xfId="0" applyProtection="1">
      <protection hidden="1"/>
    </xf>
    <xf numFmtId="0" fontId="11" fillId="0" borderId="41" xfId="2" applyFont="1" applyBorder="1" applyAlignment="1" applyProtection="1">
      <alignment horizontal="center" vertical="center"/>
      <protection hidden="1"/>
    </xf>
    <xf numFmtId="0" fontId="11" fillId="0" borderId="40" xfId="2" applyFont="1" applyBorder="1" applyAlignment="1" applyProtection="1">
      <alignment horizontal="center" vertical="center"/>
      <protection hidden="1"/>
    </xf>
    <xf numFmtId="0" fontId="6" fillId="0" borderId="115" xfId="3" applyFont="1" applyBorder="1" applyAlignment="1" applyProtection="1">
      <alignment horizontal="left" vertical="top"/>
      <protection hidden="1"/>
    </xf>
    <xf numFmtId="0" fontId="6" fillId="0" borderId="116" xfId="3" applyFont="1" applyBorder="1" applyAlignment="1" applyProtection="1">
      <alignment horizontal="left" vertical="top"/>
      <protection hidden="1"/>
    </xf>
    <xf numFmtId="0" fontId="3" fillId="0" borderId="41" xfId="3" applyFont="1" applyBorder="1" applyAlignment="1" applyProtection="1">
      <alignment horizontal="center" vertical="center"/>
      <protection hidden="1"/>
    </xf>
    <xf numFmtId="0" fontId="0" fillId="0" borderId="40" xfId="0" applyBorder="1" applyAlignment="1" applyProtection="1">
      <alignment horizontal="center" vertical="center"/>
      <protection hidden="1"/>
    </xf>
    <xf numFmtId="0" fontId="22" fillId="0" borderId="117" xfId="0" applyFont="1" applyBorder="1" applyAlignment="1" applyProtection="1">
      <alignment horizontal="center"/>
      <protection locked="0"/>
    </xf>
    <xf numFmtId="0" fontId="22" fillId="0" borderId="27" xfId="0" applyFont="1" applyBorder="1" applyAlignment="1" applyProtection="1">
      <alignment horizontal="center"/>
      <protection locked="0"/>
    </xf>
    <xf numFmtId="0" fontId="22" fillId="0" borderId="118" xfId="0" applyFont="1" applyBorder="1" applyAlignment="1" applyProtection="1">
      <alignment horizontal="center"/>
      <protection locked="0"/>
    </xf>
    <xf numFmtId="0" fontId="22" fillId="0" borderId="80" xfId="0" applyFont="1" applyBorder="1" applyAlignment="1" applyProtection="1">
      <alignment horizontal="center"/>
      <protection locked="0"/>
    </xf>
    <xf numFmtId="165" fontId="3" fillId="2" borderId="27" xfId="3" applyNumberFormat="1" applyFont="1" applyFill="1" applyBorder="1" applyProtection="1">
      <protection hidden="1"/>
    </xf>
    <xf numFmtId="0" fontId="6" fillId="0" borderId="117" xfId="0" applyFont="1" applyBorder="1" applyAlignment="1" applyProtection="1">
      <alignment horizontal="center"/>
      <protection locked="0"/>
    </xf>
    <xf numFmtId="0" fontId="6" fillId="0" borderId="27" xfId="0" applyFont="1" applyBorder="1" applyAlignment="1" applyProtection="1">
      <alignment horizontal="center"/>
      <protection locked="0"/>
    </xf>
    <xf numFmtId="0" fontId="6" fillId="0" borderId="118" xfId="0" applyFont="1" applyBorder="1" applyAlignment="1" applyProtection="1">
      <alignment horizontal="center"/>
      <protection locked="0"/>
    </xf>
    <xf numFmtId="0" fontId="6" fillId="0" borderId="80" xfId="0" applyFont="1" applyBorder="1" applyAlignment="1" applyProtection="1">
      <alignment horizontal="center"/>
      <protection locked="0"/>
    </xf>
    <xf numFmtId="0" fontId="10" fillId="0" borderId="87" xfId="3" applyFont="1" applyBorder="1" applyAlignment="1" applyProtection="1">
      <alignment horizontal="center" vertical="center" wrapText="1"/>
      <protection hidden="1"/>
    </xf>
    <xf numFmtId="0" fontId="10" fillId="0" borderId="93" xfId="3" applyFont="1" applyBorder="1" applyAlignment="1" applyProtection="1">
      <alignment horizontal="center" vertical="center" wrapText="1"/>
      <protection hidden="1"/>
    </xf>
    <xf numFmtId="0" fontId="10" fillId="0" borderId="94" xfId="3" applyFont="1" applyBorder="1" applyAlignment="1" applyProtection="1">
      <alignment horizontal="center" vertical="center" wrapText="1"/>
      <protection hidden="1"/>
    </xf>
    <xf numFmtId="0" fontId="10" fillId="0" borderId="77" xfId="3" applyFont="1" applyBorder="1" applyAlignment="1" applyProtection="1">
      <alignment horizontal="center" vertical="center" wrapText="1"/>
      <protection hidden="1"/>
    </xf>
    <xf numFmtId="0" fontId="10" fillId="0" borderId="70" xfId="3" applyFont="1" applyBorder="1" applyAlignment="1" applyProtection="1">
      <alignment horizontal="center" vertical="center" wrapText="1"/>
      <protection hidden="1"/>
    </xf>
    <xf numFmtId="0" fontId="10" fillId="0" borderId="51" xfId="3" applyFont="1" applyBorder="1" applyAlignment="1" applyProtection="1">
      <alignment horizontal="center" vertical="center" wrapText="1"/>
      <protection hidden="1"/>
    </xf>
    <xf numFmtId="0" fontId="18" fillId="0" borderId="87" xfId="3" applyFont="1" applyBorder="1" applyAlignment="1" applyProtection="1">
      <alignment vertical="top"/>
      <protection hidden="1"/>
    </xf>
    <xf numFmtId="0" fontId="28" fillId="0" borderId="93" xfId="0" applyFont="1" applyBorder="1"/>
    <xf numFmtId="0" fontId="28" fillId="0" borderId="94" xfId="0" applyFont="1" applyBorder="1"/>
    <xf numFmtId="165" fontId="3" fillId="2" borderId="95" xfId="3" applyNumberFormat="1" applyFont="1" applyFill="1" applyBorder="1" applyProtection="1">
      <protection locked="0"/>
    </xf>
    <xf numFmtId="0" fontId="0" fillId="0" borderId="96" xfId="0" applyBorder="1" applyProtection="1">
      <protection locked="0"/>
    </xf>
    <xf numFmtId="0" fontId="0" fillId="0" borderId="97" xfId="0" applyBorder="1" applyProtection="1">
      <protection locked="0"/>
    </xf>
    <xf numFmtId="0" fontId="18" fillId="2" borderId="98" xfId="3" applyFont="1" applyFill="1" applyBorder="1" applyProtection="1">
      <protection hidden="1"/>
    </xf>
    <xf numFmtId="0" fontId="0" fillId="0" borderId="78" xfId="0" applyBorder="1"/>
    <xf numFmtId="0" fontId="3" fillId="0" borderId="100" xfId="3" applyFont="1" applyBorder="1" applyProtection="1">
      <protection locked="0"/>
    </xf>
    <xf numFmtId="0" fontId="0" fillId="0" borderId="50" xfId="0" applyBorder="1" applyProtection="1">
      <protection locked="0"/>
    </xf>
    <xf numFmtId="0" fontId="0" fillId="0" borderId="78" xfId="0" applyBorder="1" applyProtection="1">
      <protection locked="0"/>
    </xf>
    <xf numFmtId="0" fontId="6" fillId="0" borderId="41" xfId="2" applyFont="1" applyBorder="1" applyAlignment="1" applyProtection="1">
      <alignment horizontal="center" vertical="center"/>
      <protection hidden="1"/>
    </xf>
    <xf numFmtId="0" fontId="0" fillId="0" borderId="40" xfId="0" applyBorder="1" applyAlignment="1">
      <alignment horizontal="center" vertical="center"/>
    </xf>
    <xf numFmtId="0" fontId="6" fillId="2" borderId="103" xfId="2" applyFont="1" applyFill="1" applyBorder="1" applyAlignment="1" applyProtection="1">
      <alignment horizontal="center"/>
      <protection hidden="1"/>
    </xf>
    <xf numFmtId="0" fontId="24" fillId="0" borderId="104" xfId="0" applyFont="1" applyBorder="1"/>
    <xf numFmtId="0" fontId="24" fillId="0" borderId="105" xfId="0" applyFont="1" applyBorder="1"/>
    <xf numFmtId="0" fontId="10" fillId="0" borderId="41" xfId="3" applyFont="1" applyBorder="1" applyAlignment="1" applyProtection="1">
      <alignment horizontal="center" vertical="center" wrapText="1"/>
      <protection hidden="1"/>
    </xf>
    <xf numFmtId="0" fontId="27" fillId="0" borderId="40" xfId="0" applyFont="1" applyBorder="1" applyAlignment="1" applyProtection="1">
      <alignment horizontal="center" vertical="center" wrapText="1"/>
      <protection hidden="1"/>
    </xf>
    <xf numFmtId="0" fontId="6" fillId="0" borderId="0" xfId="3" applyFont="1" applyAlignment="1" applyProtection="1">
      <alignment horizontal="center"/>
      <protection hidden="1"/>
    </xf>
    <xf numFmtId="0" fontId="1" fillId="0" borderId="0" xfId="3" applyAlignment="1" applyProtection="1">
      <alignment horizontal="center"/>
      <protection hidden="1"/>
    </xf>
    <xf numFmtId="0" fontId="1" fillId="0" borderId="58" xfId="3" applyBorder="1" applyAlignment="1" applyProtection="1">
      <alignment horizontal="center"/>
      <protection hidden="1"/>
    </xf>
    <xf numFmtId="43" fontId="5" fillId="0" borderId="90" xfId="3" applyNumberFormat="1" applyFont="1" applyBorder="1" applyProtection="1">
      <protection locked="0"/>
    </xf>
    <xf numFmtId="43" fontId="0" fillId="0" borderId="106" xfId="0" applyNumberFormat="1" applyBorder="1" applyProtection="1">
      <protection locked="0"/>
    </xf>
    <xf numFmtId="0" fontId="10" fillId="0" borderId="103" xfId="3" applyFont="1" applyBorder="1" applyAlignment="1" applyProtection="1">
      <alignment horizontal="center"/>
      <protection hidden="1"/>
    </xf>
    <xf numFmtId="0" fontId="0" fillId="0" borderId="105" xfId="0" applyBorder="1" applyAlignment="1">
      <alignment horizontal="center"/>
    </xf>
    <xf numFmtId="0" fontId="7" fillId="0" borderId="87" xfId="4" applyFont="1" applyBorder="1" applyAlignment="1" applyProtection="1">
      <alignment horizontal="center" vertical="top"/>
      <protection hidden="1"/>
    </xf>
    <xf numFmtId="0" fontId="0" fillId="0" borderId="93" xfId="0" applyBorder="1" applyAlignment="1" applyProtection="1">
      <alignment horizontal="center" vertical="top"/>
      <protection hidden="1"/>
    </xf>
    <xf numFmtId="0" fontId="0" fillId="0" borderId="94" xfId="0" applyBorder="1" applyAlignment="1" applyProtection="1">
      <alignment horizontal="center" vertical="top"/>
      <protection hidden="1"/>
    </xf>
    <xf numFmtId="0" fontId="0" fillId="0" borderId="123" xfId="0" applyBorder="1" applyAlignment="1" applyProtection="1">
      <alignment horizontal="center" vertical="top"/>
      <protection hidden="1"/>
    </xf>
    <xf numFmtId="0" fontId="0" fillId="0" borderId="69" xfId="0" applyBorder="1" applyAlignment="1" applyProtection="1">
      <alignment horizontal="center" vertical="top"/>
      <protection hidden="1"/>
    </xf>
    <xf numFmtId="0" fontId="0" fillId="0" borderId="124" xfId="0" applyBorder="1" applyAlignment="1" applyProtection="1">
      <alignment horizontal="center" vertical="top"/>
      <protection hidden="1"/>
    </xf>
    <xf numFmtId="0" fontId="0" fillId="0" borderId="93" xfId="0" applyBorder="1" applyAlignment="1">
      <alignment horizontal="center" vertical="center" wrapText="1"/>
    </xf>
    <xf numFmtId="0" fontId="0" fillId="0" borderId="0" xfId="0" applyAlignment="1">
      <alignment wrapText="1"/>
    </xf>
    <xf numFmtId="0" fontId="0" fillId="0" borderId="70" xfId="0" applyBorder="1" applyAlignment="1">
      <alignment wrapText="1"/>
    </xf>
    <xf numFmtId="0" fontId="34" fillId="0" borderId="87" xfId="0" applyFont="1" applyBorder="1" applyAlignment="1" applyProtection="1">
      <alignment wrapText="1"/>
      <protection hidden="1"/>
    </xf>
    <xf numFmtId="0" fontId="3" fillId="0" borderId="87" xfId="2" applyFont="1" applyFill="1" applyBorder="1" applyAlignment="1" applyProtection="1">
      <alignment horizontal="center" vertical="center" wrapText="1"/>
      <protection hidden="1"/>
    </xf>
    <xf numFmtId="0" fontId="0" fillId="0" borderId="93" xfId="0" applyBorder="1" applyAlignment="1">
      <alignment horizontal="center" vertical="center"/>
    </xf>
    <xf numFmtId="0" fontId="0" fillId="0" borderId="94" xfId="0" applyBorder="1" applyAlignment="1">
      <alignment horizontal="center" vertical="center"/>
    </xf>
    <xf numFmtId="49" fontId="0" fillId="0" borderId="88" xfId="0" applyNumberFormat="1" applyBorder="1" applyProtection="1">
      <protection locked="0"/>
    </xf>
    <xf numFmtId="49" fontId="0" fillId="0" borderId="45" xfId="0" applyNumberFormat="1" applyBorder="1" applyProtection="1">
      <protection locked="0"/>
    </xf>
    <xf numFmtId="49" fontId="0" fillId="0" borderId="82" xfId="0" applyNumberFormat="1" applyBorder="1" applyProtection="1">
      <protection locked="0"/>
    </xf>
    <xf numFmtId="0" fontId="36" fillId="0" borderId="87" xfId="0" applyFont="1" applyBorder="1" applyAlignment="1" applyProtection="1">
      <alignment horizontal="center" vertical="center" wrapText="1"/>
      <protection hidden="1"/>
    </xf>
    <xf numFmtId="0" fontId="36" fillId="0" borderId="93" xfId="0" applyFont="1" applyBorder="1" applyAlignment="1" applyProtection="1">
      <alignment horizontal="center" vertical="center" wrapText="1"/>
      <protection hidden="1"/>
    </xf>
    <xf numFmtId="0" fontId="36" fillId="0" borderId="94" xfId="0" applyFont="1" applyBorder="1" applyAlignment="1" applyProtection="1">
      <alignment wrapText="1"/>
      <protection hidden="1"/>
    </xf>
    <xf numFmtId="0" fontId="36" fillId="0" borderId="77" xfId="0" applyFont="1" applyBorder="1" applyAlignment="1" applyProtection="1">
      <alignment horizontal="center" vertical="center" wrapText="1"/>
      <protection hidden="1"/>
    </xf>
    <xf numFmtId="0" fontId="36" fillId="0" borderId="70" xfId="0" applyFont="1" applyBorder="1" applyAlignment="1" applyProtection="1">
      <alignment horizontal="center" vertical="center" wrapText="1"/>
      <protection hidden="1"/>
    </xf>
    <xf numFmtId="0" fontId="36" fillId="0" borderId="51" xfId="0" applyFont="1" applyBorder="1" applyAlignment="1" applyProtection="1">
      <alignment wrapText="1"/>
      <protection hidden="1"/>
    </xf>
    <xf numFmtId="0" fontId="20" fillId="0" borderId="77" xfId="0" applyFont="1" applyBorder="1" applyAlignment="1" applyProtection="1">
      <alignment horizontal="right"/>
      <protection hidden="1"/>
    </xf>
    <xf numFmtId="0" fontId="0" fillId="0" borderId="51" xfId="0" applyBorder="1" applyProtection="1">
      <protection hidden="1"/>
    </xf>
    <xf numFmtId="165" fontId="5" fillId="0" borderId="57" xfId="3" applyNumberFormat="1" applyFont="1" applyBorder="1" applyAlignment="1" applyProtection="1">
      <alignment wrapText="1"/>
      <protection locked="0"/>
    </xf>
    <xf numFmtId="165" fontId="5" fillId="0" borderId="101" xfId="3" applyNumberFormat="1" applyFont="1" applyBorder="1" applyAlignment="1" applyProtection="1">
      <alignment wrapText="1"/>
      <protection locked="0"/>
    </xf>
    <xf numFmtId="165" fontId="5" fillId="0" borderId="102" xfId="3" applyNumberFormat="1" applyFont="1" applyBorder="1" applyAlignment="1" applyProtection="1">
      <alignment wrapText="1"/>
      <protection locked="0"/>
    </xf>
    <xf numFmtId="0" fontId="6" fillId="0" borderId="94" xfId="2" applyFont="1" applyBorder="1" applyAlignment="1" applyProtection="1">
      <alignment horizontal="center" vertical="center"/>
      <protection hidden="1"/>
    </xf>
    <xf numFmtId="0" fontId="6" fillId="0" borderId="51" xfId="2" applyFont="1" applyBorder="1" applyAlignment="1" applyProtection="1">
      <alignment horizontal="center" vertical="center"/>
      <protection hidden="1"/>
    </xf>
    <xf numFmtId="165" fontId="5" fillId="0" borderId="92" xfId="3" applyNumberFormat="1" applyFont="1" applyBorder="1" applyAlignment="1" applyProtection="1">
      <alignment wrapText="1"/>
      <protection locked="0"/>
    </xf>
    <xf numFmtId="165" fontId="5" fillId="0" borderId="125" xfId="3" applyNumberFormat="1" applyFont="1" applyBorder="1" applyAlignment="1" applyProtection="1">
      <alignment wrapText="1"/>
      <protection locked="0"/>
    </xf>
    <xf numFmtId="165" fontId="5" fillId="0" borderId="126" xfId="3" applyNumberFormat="1" applyFont="1" applyBorder="1" applyAlignment="1" applyProtection="1">
      <alignment wrapText="1"/>
      <protection locked="0"/>
    </xf>
    <xf numFmtId="0" fontId="27" fillId="0" borderId="40" xfId="0" applyFont="1" applyBorder="1" applyAlignment="1">
      <alignment horizontal="center" vertical="center" wrapText="1"/>
    </xf>
    <xf numFmtId="0" fontId="6" fillId="0" borderId="103" xfId="3" applyFont="1" applyBorder="1" applyAlignment="1" applyProtection="1">
      <alignment horizontal="center"/>
      <protection hidden="1"/>
    </xf>
    <xf numFmtId="0" fontId="0" fillId="0" borderId="104" xfId="0" applyBorder="1" applyAlignment="1">
      <alignment horizontal="center"/>
    </xf>
    <xf numFmtId="165" fontId="5" fillId="0" borderId="90" xfId="3" applyNumberFormat="1" applyFont="1" applyBorder="1" applyAlignment="1" applyProtection="1">
      <alignment wrapText="1"/>
      <protection locked="0"/>
    </xf>
    <xf numFmtId="165" fontId="5" fillId="0" borderId="80" xfId="3" applyNumberFormat="1" applyFont="1" applyBorder="1" applyAlignment="1" applyProtection="1">
      <alignment wrapText="1"/>
      <protection locked="0"/>
    </xf>
    <xf numFmtId="165" fontId="5" fillId="0" borderId="106" xfId="3" applyNumberFormat="1" applyFont="1" applyBorder="1" applyAlignment="1" applyProtection="1">
      <alignment wrapText="1"/>
      <protection locked="0"/>
    </xf>
    <xf numFmtId="0" fontId="13" fillId="0" borderId="77" xfId="3" applyFont="1" applyBorder="1" applyAlignment="1" applyProtection="1">
      <alignment horizontal="left"/>
      <protection hidden="1"/>
    </xf>
    <xf numFmtId="0" fontId="35" fillId="0" borderId="70" xfId="0" applyFont="1" applyBorder="1" applyProtection="1">
      <protection hidden="1"/>
    </xf>
    <xf numFmtId="0" fontId="35" fillId="0" borderId="51" xfId="0" applyFont="1" applyBorder="1" applyProtection="1">
      <protection hidden="1"/>
    </xf>
    <xf numFmtId="165" fontId="5" fillId="0" borderId="91" xfId="3" applyNumberFormat="1" applyFont="1" applyBorder="1" applyAlignment="1" applyProtection="1">
      <alignment wrapText="1"/>
      <protection locked="0"/>
    </xf>
    <xf numFmtId="165" fontId="5" fillId="0" borderId="122" xfId="3" applyNumberFormat="1" applyFont="1" applyBorder="1" applyAlignment="1" applyProtection="1">
      <alignment wrapText="1"/>
      <protection locked="0"/>
    </xf>
    <xf numFmtId="165" fontId="5" fillId="0" borderId="119" xfId="3" applyNumberFormat="1" applyFont="1" applyBorder="1" applyAlignment="1" applyProtection="1">
      <alignment wrapText="1"/>
      <protection locked="0"/>
    </xf>
    <xf numFmtId="0" fontId="5" fillId="0" borderId="91" xfId="3" applyFont="1" applyBorder="1" applyAlignment="1" applyProtection="1">
      <alignment wrapText="1"/>
      <protection locked="0"/>
    </xf>
    <xf numFmtId="0" fontId="5" fillId="0" borderId="122" xfId="3" applyFont="1" applyBorder="1" applyAlignment="1" applyProtection="1">
      <alignment wrapText="1"/>
      <protection locked="0"/>
    </xf>
    <xf numFmtId="0" fontId="5" fillId="0" borderId="119" xfId="3" applyFont="1" applyBorder="1" applyAlignment="1" applyProtection="1">
      <alignment wrapText="1"/>
      <protection locked="0"/>
    </xf>
    <xf numFmtId="0" fontId="5" fillId="0" borderId="57" xfId="3" applyFont="1" applyBorder="1" applyAlignment="1" applyProtection="1">
      <alignment wrapText="1"/>
      <protection locked="0"/>
    </xf>
    <xf numFmtId="0" fontId="5" fillId="0" borderId="101" xfId="3" applyFont="1" applyBorder="1" applyAlignment="1" applyProtection="1">
      <alignment wrapText="1"/>
      <protection locked="0"/>
    </xf>
    <xf numFmtId="0" fontId="5" fillId="0" borderId="102" xfId="3" applyFont="1" applyBorder="1" applyAlignment="1" applyProtection="1">
      <alignment wrapText="1"/>
      <protection locked="0"/>
    </xf>
    <xf numFmtId="0" fontId="36" fillId="0" borderId="87" xfId="0" applyFont="1" applyBorder="1" applyAlignment="1">
      <alignment horizontal="center" vertical="center" wrapText="1"/>
    </xf>
    <xf numFmtId="0" fontId="36" fillId="0" borderId="93" xfId="0" applyFont="1" applyBorder="1" applyAlignment="1">
      <alignment horizontal="center" vertical="center" wrapText="1"/>
    </xf>
    <xf numFmtId="0" fontId="36" fillId="0" borderId="94" xfId="0" applyFont="1" applyBorder="1" applyAlignment="1">
      <alignment wrapText="1"/>
    </xf>
    <xf numFmtId="0" fontId="36" fillId="0" borderId="77" xfId="0" applyFont="1" applyBorder="1" applyAlignment="1">
      <alignment horizontal="center" vertical="center" wrapText="1"/>
    </xf>
    <xf numFmtId="0" fontId="36" fillId="0" borderId="70" xfId="0" applyFont="1" applyBorder="1" applyAlignment="1">
      <alignment horizontal="center" vertical="center" wrapText="1"/>
    </xf>
    <xf numFmtId="0" fontId="36" fillId="0" borderId="51" xfId="0" applyFont="1" applyBorder="1" applyAlignment="1">
      <alignment wrapText="1"/>
    </xf>
    <xf numFmtId="0" fontId="20" fillId="0" borderId="77" xfId="0" applyFont="1" applyBorder="1" applyAlignment="1">
      <alignment horizontal="right"/>
    </xf>
    <xf numFmtId="0" fontId="0" fillId="0" borderId="70" xfId="0" applyBorder="1"/>
    <xf numFmtId="0" fontId="0" fillId="0" borderId="51" xfId="0" applyBorder="1"/>
    <xf numFmtId="0" fontId="6" fillId="0" borderId="40" xfId="2" applyFont="1" applyBorder="1" applyAlignment="1" applyProtection="1">
      <alignment horizontal="center" vertical="center"/>
      <protection hidden="1"/>
    </xf>
    <xf numFmtId="0" fontId="6" fillId="0" borderId="87" xfId="3" applyFont="1" applyBorder="1" applyAlignment="1" applyProtection="1">
      <alignment horizontal="center"/>
      <protection hidden="1"/>
    </xf>
    <xf numFmtId="0" fontId="0" fillId="0" borderId="93" xfId="0" applyBorder="1" applyAlignment="1">
      <alignment horizontal="center"/>
    </xf>
    <xf numFmtId="0" fontId="0" fillId="0" borderId="94" xfId="0" applyBorder="1" applyAlignment="1">
      <alignment horizontal="center"/>
    </xf>
    <xf numFmtId="0" fontId="35" fillId="0" borderId="77" xfId="0" applyFont="1" applyBorder="1" applyAlignment="1">
      <alignment horizontal="left"/>
    </xf>
    <xf numFmtId="0" fontId="0" fillId="0" borderId="70" xfId="0" applyBorder="1" applyAlignment="1">
      <alignment horizontal="left"/>
    </xf>
    <xf numFmtId="0" fontId="5" fillId="0" borderId="90" xfId="3" applyFont="1" applyBorder="1" applyAlignment="1" applyProtection="1">
      <alignment wrapText="1"/>
      <protection locked="0"/>
    </xf>
    <xf numFmtId="0" fontId="5" fillId="0" borderId="80" xfId="3" applyFont="1" applyBorder="1" applyAlignment="1" applyProtection="1">
      <alignment wrapText="1"/>
      <protection locked="0"/>
    </xf>
    <xf numFmtId="0" fontId="5" fillId="0" borderId="106" xfId="3" applyFont="1" applyBorder="1" applyAlignment="1" applyProtection="1">
      <alignment wrapText="1"/>
      <protection locked="0"/>
    </xf>
    <xf numFmtId="0" fontId="5" fillId="0" borderId="92" xfId="3" applyFont="1" applyBorder="1" applyAlignment="1" applyProtection="1">
      <alignment wrapText="1"/>
      <protection locked="0"/>
    </xf>
    <xf numFmtId="0" fontId="5" fillId="0" borderId="125" xfId="3" applyFont="1" applyBorder="1" applyAlignment="1" applyProtection="1">
      <alignment wrapText="1"/>
      <protection locked="0"/>
    </xf>
    <xf numFmtId="0" fontId="5" fillId="0" borderId="126" xfId="3" applyFont="1" applyBorder="1" applyAlignment="1" applyProtection="1">
      <alignment wrapText="1"/>
      <protection locked="0"/>
    </xf>
    <xf numFmtId="0" fontId="6" fillId="0" borderId="39" xfId="3" applyFont="1" applyBorder="1" applyAlignment="1" applyProtection="1">
      <alignment horizontal="center"/>
      <protection hidden="1"/>
    </xf>
    <xf numFmtId="0" fontId="0" fillId="0" borderId="39" xfId="0" applyBorder="1" applyAlignment="1">
      <alignment horizontal="center"/>
    </xf>
    <xf numFmtId="0" fontId="0" fillId="0" borderId="51" xfId="0" applyBorder="1" applyAlignment="1">
      <alignment horizontal="left"/>
    </xf>
    <xf numFmtId="0" fontId="37" fillId="0" borderId="0" xfId="0" applyFont="1"/>
  </cellXfs>
  <cellStyles count="5">
    <cellStyle name="Comma" xfId="1" builtinId="3"/>
    <cellStyle name="Hyperlink" xfId="2" builtinId="8"/>
    <cellStyle name="Normal" xfId="0" builtinId="0"/>
    <cellStyle name="Normal 2" xfId="3" xr:uid="{00000000-0005-0000-0000-000003000000}"/>
    <cellStyle name="Normal 3" xfId="4"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www.co.vt.edu/accounting_operations/Account_Code_Listing/accts.html" TargetMode="External"/><Relationship Id="rId7" Type="http://schemas.openxmlformats.org/officeDocument/2006/relationships/hyperlink" Target="https://secure.hosting.vt.edu/www.controller.vt.edu/accounting_operations/accounting_services/signaturecards/index.html" TargetMode="External"/><Relationship Id="rId2" Type="http://schemas.openxmlformats.org/officeDocument/2006/relationships/hyperlink" Target="http://www.co.vt.edu/Procedures/p20335b.html" TargetMode="External"/><Relationship Id="rId1" Type="http://schemas.openxmlformats.org/officeDocument/2006/relationships/hyperlink" Target="http://www.co.vt.edu/Procedures/p20335d.html" TargetMode="External"/><Relationship Id="rId6" Type="http://schemas.openxmlformats.org/officeDocument/2006/relationships/hyperlink" Target="http://search.vt.edu/people.jsp" TargetMode="External"/><Relationship Id="rId5" Type="http://schemas.openxmlformats.org/officeDocument/2006/relationships/hyperlink" Target="http://www.co.vt.edu/Procedures/quarterly_reports/org.pdf" TargetMode="External"/><Relationship Id="rId10" Type="http://schemas.openxmlformats.org/officeDocument/2006/relationships/comments" Target="../comments1.xml"/><Relationship Id="rId4" Type="http://schemas.openxmlformats.org/officeDocument/2006/relationships/hyperlink" Target="http://www.co.vt.edu/Procedures/quarterly_reports/fund.pdf" TargetMode="External"/><Relationship Id="rId9"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hyperlink" Target="http://www.co.vt.edu/Procedures/quarterly_reports/org.pdf" TargetMode="External"/><Relationship Id="rId2" Type="http://schemas.openxmlformats.org/officeDocument/2006/relationships/hyperlink" Target="http://www.co.vt.edu/Procedures/quarterly_reports/fund.pdf" TargetMode="External"/><Relationship Id="rId1" Type="http://schemas.openxmlformats.org/officeDocument/2006/relationships/hyperlink" Target="http://www.co.vt.edu/accounting_operations/Account_Code_Listing/accts.html" TargetMode="External"/><Relationship Id="rId6" Type="http://schemas.openxmlformats.org/officeDocument/2006/relationships/comments" Target="../comments2.xml"/><Relationship Id="rId5" Type="http://schemas.openxmlformats.org/officeDocument/2006/relationships/vmlDrawing" Target="../drawings/vmlDrawing2.vm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printerSettings" Target="../printerSettings/printerSettings3.bin"/><Relationship Id="rId1" Type="http://schemas.openxmlformats.org/officeDocument/2006/relationships/hyperlink" Target="http://www.co.vt.edu/Procedures/p20335b.html" TargetMode="External"/><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printerSettings" Target="../printerSettings/printerSettings4.bin"/><Relationship Id="rId1" Type="http://schemas.openxmlformats.org/officeDocument/2006/relationships/hyperlink" Target="http://www.co.vt.edu/Procedures/p20335b.html" TargetMode="External"/><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printerSettings" Target="../printerSettings/printerSettings5.bin"/><Relationship Id="rId1" Type="http://schemas.openxmlformats.org/officeDocument/2006/relationships/hyperlink" Target="http://www.co.vt.edu/Procedures/p20335b.html" TargetMode="External"/><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printerSettings" Target="../printerSettings/printerSettings6.bin"/><Relationship Id="rId1" Type="http://schemas.openxmlformats.org/officeDocument/2006/relationships/hyperlink" Target="http://www.co.vt.edu/Procedures/p20335b.html" TargetMode="External"/><Relationship Id="rId4" Type="http://schemas.openxmlformats.org/officeDocument/2006/relationships/comments" Target="../comments6.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printerSettings" Target="../printerSettings/printerSettings7.bin"/><Relationship Id="rId1" Type="http://schemas.openxmlformats.org/officeDocument/2006/relationships/hyperlink" Target="http://www.co.vt.edu/Procedures/p20335b.html" TargetMode="External"/><Relationship Id="rId4" Type="http://schemas.openxmlformats.org/officeDocument/2006/relationships/comments" Target="../comments7.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printerSettings" Target="../printerSettings/printerSettings8.bin"/><Relationship Id="rId1" Type="http://schemas.openxmlformats.org/officeDocument/2006/relationships/hyperlink" Target="http://www.co.vt.edu/Procedures/p20335b.html" TargetMode="External"/><Relationship Id="rId4" Type="http://schemas.openxmlformats.org/officeDocument/2006/relationships/comments" Target="../comments8.xml"/></Relationships>
</file>

<file path=xl/worksheets/_rels/sheet9.xml.rels><?xml version="1.0" encoding="UTF-8" standalone="yes"?>
<Relationships xmlns="http://schemas.openxmlformats.org/package/2006/relationships"><Relationship Id="rId8" Type="http://schemas.openxmlformats.org/officeDocument/2006/relationships/hyperlink" Target="http://www.co.vt.edu/Procedures/p20335b.html" TargetMode="External"/><Relationship Id="rId13" Type="http://schemas.openxmlformats.org/officeDocument/2006/relationships/hyperlink" Target="http://www.co.vt.edu/Procedures/p20330.html" TargetMode="External"/><Relationship Id="rId18" Type="http://schemas.openxmlformats.org/officeDocument/2006/relationships/hyperlink" Target="http://www.co.vt.edu/Forms/Prorating_taxes.pdf" TargetMode="External"/><Relationship Id="rId26" Type="http://schemas.openxmlformats.org/officeDocument/2006/relationships/printerSettings" Target="../printerSettings/printerSettings9.bin"/><Relationship Id="rId3" Type="http://schemas.openxmlformats.org/officeDocument/2006/relationships/hyperlink" Target="http://www.co.vt.edu/Procedures/p20335r.html" TargetMode="External"/><Relationship Id="rId21" Type="http://schemas.openxmlformats.org/officeDocument/2006/relationships/hyperlink" Target="http://www.co.vt.edu/Forms/relocation_agreement.pdf" TargetMode="External"/><Relationship Id="rId7" Type="http://schemas.openxmlformats.org/officeDocument/2006/relationships/hyperlink" Target="http://www.hometownlocator.com/index.cfm?" TargetMode="External"/><Relationship Id="rId12" Type="http://schemas.openxmlformats.org/officeDocument/2006/relationships/hyperlink" Target="http://www.co.vt.edu/Procedures/p20335x.html" TargetMode="External"/><Relationship Id="rId17" Type="http://schemas.openxmlformats.org/officeDocument/2006/relationships/hyperlink" Target="https://secure.hosting.vt.edu/www.controller.vt.edu/accounting_operations/accounting_services/signaturecards/index.html" TargetMode="External"/><Relationship Id="rId25" Type="http://schemas.openxmlformats.org/officeDocument/2006/relationships/hyperlink" Target="http://aoprals.state.gov/content.asp?content_id=184&amp;menu_id=78" TargetMode="External"/><Relationship Id="rId2" Type="http://schemas.openxmlformats.org/officeDocument/2006/relationships/hyperlink" Target="http://www.co.vt.edu/Procedures/p20335e.html" TargetMode="External"/><Relationship Id="rId16" Type="http://schemas.openxmlformats.org/officeDocument/2006/relationships/hyperlink" Target="http://www.co.vt.edu/Procedures/quarterly_reports/account.pdf" TargetMode="External"/><Relationship Id="rId20" Type="http://schemas.openxmlformats.org/officeDocument/2006/relationships/hyperlink" Target="http://www.co.vt.edu/Forms/Moving_form.pdf" TargetMode="External"/><Relationship Id="rId1" Type="http://schemas.openxmlformats.org/officeDocument/2006/relationships/hyperlink" Target="http://www.co.vt.edu/Procedures/p20335a.html" TargetMode="External"/><Relationship Id="rId6" Type="http://schemas.openxmlformats.org/officeDocument/2006/relationships/hyperlink" Target="http://www.doa.virginia.gov/Admin_Services/CAPP/CAPP_Main.cfm" TargetMode="External"/><Relationship Id="rId11" Type="http://schemas.openxmlformats.org/officeDocument/2006/relationships/hyperlink" Target="http://www.oanda.com/convert/classic" TargetMode="External"/><Relationship Id="rId24" Type="http://schemas.openxmlformats.org/officeDocument/2006/relationships/hyperlink" Target="http://maps.google.com/" TargetMode="External"/><Relationship Id="rId5" Type="http://schemas.openxmlformats.org/officeDocument/2006/relationships/hyperlink" Target="http://www.co.vt.edu/Procedures/p20345.html" TargetMode="External"/><Relationship Id="rId15" Type="http://schemas.openxmlformats.org/officeDocument/2006/relationships/hyperlink" Target="http://www.co.vt.edu/Procedures/quarterly_reports/fund.pdf" TargetMode="External"/><Relationship Id="rId23" Type="http://schemas.openxmlformats.org/officeDocument/2006/relationships/hyperlink" Target="http://www.defensetravel.dod.mil/site/perdiemCalc.cfm" TargetMode="External"/><Relationship Id="rId28" Type="http://schemas.openxmlformats.org/officeDocument/2006/relationships/comments" Target="../comments9.xml"/><Relationship Id="rId10" Type="http://schemas.openxmlformats.org/officeDocument/2006/relationships/hyperlink" Target="http://www.co.vt.edu/Procedures/p20335d.html" TargetMode="External"/><Relationship Id="rId19" Type="http://schemas.openxmlformats.org/officeDocument/2006/relationships/hyperlink" Target="http://www.co.vt.edu/Forms/request_for_travel_loan_vt.doc" TargetMode="External"/><Relationship Id="rId4" Type="http://schemas.openxmlformats.org/officeDocument/2006/relationships/hyperlink" Target="http://www.co.vt.edu/Procedures/p20335v.html" TargetMode="External"/><Relationship Id="rId9" Type="http://schemas.openxmlformats.org/officeDocument/2006/relationships/hyperlink" Target="http://www.co.vt.edu/Procedures/p20335c.html" TargetMode="External"/><Relationship Id="rId14" Type="http://schemas.openxmlformats.org/officeDocument/2006/relationships/hyperlink" Target="http://www.co.vt.edu/Procedures/quarterly_reports/org.pdf" TargetMode="External"/><Relationship Id="rId22" Type="http://schemas.openxmlformats.org/officeDocument/2006/relationships/hyperlink" Target="http://www.co.vt.edu/Forms/BoA_Travel_Card_App.pdf" TargetMode="External"/><Relationship Id="rId27" Type="http://schemas.openxmlformats.org/officeDocument/2006/relationships/vmlDrawing" Target="../drawings/vmlDrawing9.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Q144"/>
  <sheetViews>
    <sheetView tabSelected="1" zoomScaleNormal="100" workbookViewId="0">
      <selection activeCell="A21" sqref="A21"/>
    </sheetView>
  </sheetViews>
  <sheetFormatPr defaultRowHeight="14.5"/>
  <cols>
    <col min="1" max="1" width="8.1796875" customWidth="1"/>
    <col min="2" max="2" width="13.453125" customWidth="1"/>
    <col min="3" max="3" width="13.26953125" customWidth="1"/>
    <col min="4" max="4" width="13" customWidth="1"/>
    <col min="5" max="5" width="3.1796875" customWidth="1"/>
    <col min="6" max="6" width="5.54296875" customWidth="1"/>
    <col min="7" max="7" width="6.7265625" customWidth="1"/>
    <col min="8" max="8" width="8.7265625" customWidth="1"/>
    <col min="11" max="11" width="9.7265625" customWidth="1"/>
    <col min="12" max="12" width="11.26953125" customWidth="1"/>
    <col min="13" max="13" width="3.81640625" customWidth="1"/>
  </cols>
  <sheetData>
    <row r="1" spans="1:15" ht="15" thickBot="1">
      <c r="A1" s="24" t="s">
        <v>0</v>
      </c>
      <c r="B1" s="26"/>
      <c r="C1" s="26"/>
      <c r="D1" s="26"/>
      <c r="E1" s="30"/>
      <c r="F1" s="38" t="s">
        <v>1</v>
      </c>
      <c r="G1" s="28"/>
      <c r="H1" s="28"/>
      <c r="I1" s="13"/>
      <c r="J1" s="13"/>
      <c r="K1" s="13"/>
      <c r="L1" s="13"/>
      <c r="M1" s="14"/>
      <c r="N1" s="208" t="str">
        <f>IF(F53&amp;F55&amp;F57&amp;F59&amp;F61&amp;F63&amp;F65&amp;F67="","", "ERRORS PRESENT. PLEASE SEE LIST BELOW")</f>
        <v>ERRORS PRESENT. PLEASE SEE LIST BELOW</v>
      </c>
      <c r="O1" s="209"/>
    </row>
    <row r="2" spans="1:15" ht="15" thickBot="1">
      <c r="A2" s="25"/>
      <c r="B2" s="309" t="s">
        <v>2</v>
      </c>
      <c r="C2" s="310"/>
      <c r="D2" s="311"/>
      <c r="E2" s="34"/>
      <c r="F2" s="39" t="s">
        <v>3</v>
      </c>
      <c r="G2" s="29"/>
      <c r="H2" s="29"/>
      <c r="I2" s="9"/>
      <c r="J2" s="7"/>
      <c r="K2" s="4"/>
      <c r="L2" s="4"/>
      <c r="M2" s="16"/>
      <c r="N2" s="208"/>
      <c r="O2" s="209"/>
    </row>
    <row r="3" spans="1:15" ht="15" thickBot="1">
      <c r="A3" s="25"/>
      <c r="B3" s="312"/>
      <c r="C3" s="313"/>
      <c r="D3" s="314"/>
      <c r="E3" s="34"/>
      <c r="F3" s="15"/>
      <c r="G3" s="269"/>
      <c r="H3" s="270"/>
      <c r="I3" s="270"/>
      <c r="J3" s="270"/>
      <c r="K3" s="298"/>
      <c r="L3" s="270"/>
      <c r="M3" s="16"/>
      <c r="N3" s="208"/>
      <c r="O3" s="209"/>
    </row>
    <row r="4" spans="1:15" ht="13.5" customHeight="1" thickBot="1">
      <c r="A4" s="17"/>
      <c r="B4" s="327" t="s">
        <v>126</v>
      </c>
      <c r="C4" s="328"/>
      <c r="D4" s="329"/>
      <c r="E4" s="35"/>
      <c r="F4" s="31"/>
      <c r="G4" s="271"/>
      <c r="H4" s="271"/>
      <c r="I4" s="271"/>
      <c r="J4" s="271"/>
      <c r="K4" s="271"/>
      <c r="L4" s="271"/>
      <c r="M4" s="41"/>
      <c r="N4" s="208"/>
      <c r="O4" s="209"/>
    </row>
    <row r="5" spans="1:15" ht="15.75" customHeight="1" thickBot="1">
      <c r="A5" s="17"/>
      <c r="B5" s="315" t="s">
        <v>4</v>
      </c>
      <c r="C5" s="279"/>
      <c r="D5" s="317"/>
      <c r="E5" s="1"/>
      <c r="F5" s="40"/>
      <c r="G5" s="43" t="s">
        <v>5</v>
      </c>
      <c r="H5" s="43"/>
      <c r="I5" s="44"/>
      <c r="J5" s="155"/>
      <c r="K5" s="45" t="s">
        <v>6</v>
      </c>
      <c r="L5" s="7"/>
      <c r="M5" s="42"/>
      <c r="N5" s="208"/>
      <c r="O5" s="209"/>
    </row>
    <row r="6" spans="1:15" ht="6.75" customHeight="1" thickTop="1" thickBot="1">
      <c r="A6" s="17"/>
      <c r="B6" s="316"/>
      <c r="C6" s="318"/>
      <c r="D6" s="319"/>
      <c r="E6" s="36"/>
      <c r="F6" s="40"/>
      <c r="G6" s="279"/>
      <c r="H6" s="280"/>
      <c r="I6" s="281"/>
      <c r="J6" s="294"/>
      <c r="K6" s="295"/>
      <c r="L6" s="295"/>
      <c r="M6" s="42"/>
      <c r="N6" s="208"/>
      <c r="O6" s="209"/>
    </row>
    <row r="7" spans="1:15" ht="15.75" customHeight="1" thickTop="1" thickBot="1">
      <c r="A7" s="17"/>
      <c r="B7" s="68"/>
      <c r="C7" s="27"/>
      <c r="D7" s="7"/>
      <c r="E7" s="36"/>
      <c r="F7" s="15"/>
      <c r="G7" s="282"/>
      <c r="H7" s="283"/>
      <c r="I7" s="284"/>
      <c r="J7" s="296"/>
      <c r="K7" s="297"/>
      <c r="L7" s="297"/>
      <c r="M7" s="18"/>
      <c r="N7" s="208"/>
      <c r="O7" s="209"/>
    </row>
    <row r="8" spans="1:15" ht="15.5" thickTop="1" thickBot="1">
      <c r="A8" s="17"/>
      <c r="B8" s="123" t="s">
        <v>7</v>
      </c>
      <c r="C8" s="265"/>
      <c r="D8" s="266"/>
      <c r="E8" s="37"/>
      <c r="F8" s="32"/>
      <c r="G8" s="70" t="s">
        <v>8</v>
      </c>
      <c r="H8" s="71"/>
      <c r="I8" s="53"/>
      <c r="J8" s="278" t="s">
        <v>9</v>
      </c>
      <c r="K8" s="276"/>
      <c r="L8" s="277"/>
      <c r="M8" s="33"/>
      <c r="N8" s="208"/>
      <c r="O8" s="209"/>
    </row>
    <row r="9" spans="1:15" ht="15" thickBot="1">
      <c r="A9" s="17"/>
      <c r="B9" s="68"/>
      <c r="C9" s="27"/>
      <c r="D9" s="7"/>
      <c r="E9" s="8"/>
      <c r="F9" s="128" t="s">
        <v>10</v>
      </c>
      <c r="G9" s="129"/>
      <c r="H9" s="129"/>
      <c r="I9" s="129"/>
      <c r="J9" s="129"/>
      <c r="K9" s="130"/>
      <c r="L9" s="129"/>
      <c r="M9" s="131"/>
      <c r="N9" s="208"/>
      <c r="O9" s="209"/>
    </row>
    <row r="10" spans="1:15" ht="15.5" thickTop="1" thickBot="1">
      <c r="A10" s="17"/>
      <c r="B10" s="122" t="s">
        <v>11</v>
      </c>
      <c r="C10" s="105"/>
      <c r="D10" s="106"/>
      <c r="E10" s="126"/>
      <c r="F10" s="132" t="s">
        <v>12</v>
      </c>
      <c r="G10" s="101"/>
      <c r="H10" s="101"/>
      <c r="I10" s="102"/>
      <c r="J10" s="102"/>
      <c r="K10" s="102"/>
      <c r="L10" s="102"/>
      <c r="M10" s="103"/>
      <c r="N10" s="208"/>
      <c r="O10" s="209"/>
    </row>
    <row r="11" spans="1:15">
      <c r="A11" s="17"/>
      <c r="B11" s="261"/>
      <c r="C11" s="192"/>
      <c r="D11" s="193"/>
      <c r="E11" s="127"/>
      <c r="F11" s="133"/>
      <c r="G11" s="272"/>
      <c r="H11" s="273"/>
      <c r="I11" s="273"/>
      <c r="J11" s="273"/>
      <c r="K11" s="298"/>
      <c r="L11" s="273"/>
      <c r="M11" s="104"/>
      <c r="N11" s="208"/>
      <c r="O11" s="209"/>
    </row>
    <row r="12" spans="1:15">
      <c r="A12" s="17"/>
      <c r="B12" s="214"/>
      <c r="C12" s="194"/>
      <c r="D12" s="195"/>
      <c r="E12" s="127"/>
      <c r="F12" s="134"/>
      <c r="G12" s="274"/>
      <c r="H12" s="274"/>
      <c r="I12" s="274"/>
      <c r="J12" s="274"/>
      <c r="K12" s="274"/>
      <c r="L12" s="274"/>
      <c r="M12" s="18"/>
      <c r="N12" s="208"/>
      <c r="O12" s="209"/>
    </row>
    <row r="13" spans="1:15" ht="15" thickBot="1">
      <c r="A13" s="17"/>
      <c r="B13" s="214"/>
      <c r="C13" s="194"/>
      <c r="D13" s="195"/>
      <c r="E13" s="126"/>
      <c r="F13" s="135"/>
      <c r="G13" s="69" t="s">
        <v>13</v>
      </c>
      <c r="H13" s="46"/>
      <c r="I13" s="47"/>
      <c r="J13" s="156"/>
      <c r="K13" s="290" t="s">
        <v>6</v>
      </c>
      <c r="L13" s="291"/>
      <c r="M13" s="18"/>
      <c r="N13" s="208"/>
      <c r="O13" s="209"/>
    </row>
    <row r="14" spans="1:15" ht="15" thickBot="1">
      <c r="A14" s="17"/>
      <c r="B14" s="285"/>
      <c r="C14" s="196"/>
      <c r="D14" s="197"/>
      <c r="E14" s="127"/>
      <c r="F14" s="136"/>
      <c r="G14" s="279"/>
      <c r="H14" s="280"/>
      <c r="I14" s="281"/>
      <c r="J14" s="299"/>
      <c r="K14" s="300"/>
      <c r="L14" s="300"/>
      <c r="M14" s="18"/>
      <c r="N14" s="208"/>
      <c r="O14" s="209"/>
    </row>
    <row r="15" spans="1:15">
      <c r="A15" s="17"/>
      <c r="B15" s="2"/>
      <c r="C15" s="2"/>
      <c r="E15" s="2"/>
      <c r="F15" s="137"/>
      <c r="G15" s="282"/>
      <c r="H15" s="283"/>
      <c r="I15" s="284"/>
      <c r="J15" s="301"/>
      <c r="K15" s="302"/>
      <c r="L15" s="302"/>
      <c r="M15" s="18"/>
      <c r="N15" s="208"/>
      <c r="O15" s="209"/>
    </row>
    <row r="16" spans="1:15" ht="15" thickBot="1">
      <c r="A16" s="17"/>
      <c r="B16" s="286"/>
      <c r="C16" s="287"/>
      <c r="D16" s="287"/>
      <c r="E16" s="121"/>
      <c r="F16" s="138"/>
      <c r="G16" s="139" t="s">
        <v>14</v>
      </c>
      <c r="H16" s="140"/>
      <c r="I16" s="140"/>
      <c r="J16" s="275" t="s">
        <v>9</v>
      </c>
      <c r="K16" s="276"/>
      <c r="L16" s="277"/>
      <c r="M16" s="141"/>
      <c r="N16" s="208"/>
      <c r="O16" s="209"/>
    </row>
    <row r="17" spans="1:15" ht="11.25" customHeight="1" thickBot="1">
      <c r="A17" s="17"/>
      <c r="B17" s="2"/>
      <c r="C17" s="2"/>
      <c r="D17" s="2"/>
      <c r="E17" s="2"/>
      <c r="F17" s="2"/>
      <c r="G17" s="27"/>
      <c r="H17" s="27"/>
      <c r="I17" s="27"/>
      <c r="J17" s="27"/>
      <c r="K17" s="27"/>
      <c r="L17" s="27"/>
      <c r="M17" s="18"/>
      <c r="N17" s="208"/>
      <c r="O17" s="209"/>
    </row>
    <row r="18" spans="1:15" ht="19.5" customHeight="1" thickBot="1">
      <c r="A18" s="19" t="s">
        <v>15</v>
      </c>
      <c r="B18" s="267"/>
      <c r="C18" s="268"/>
      <c r="D18" s="196"/>
      <c r="E18" s="2"/>
      <c r="F18" s="90"/>
      <c r="G18" s="125"/>
      <c r="H18" s="97" t="s">
        <v>16</v>
      </c>
      <c r="I18" s="143"/>
      <c r="J18" s="98"/>
      <c r="K18" s="97" t="s">
        <v>17</v>
      </c>
      <c r="L18" s="143"/>
      <c r="M18" s="18"/>
      <c r="N18" s="208"/>
      <c r="O18" s="209"/>
    </row>
    <row r="19" spans="1:15" ht="15" thickBot="1">
      <c r="A19" s="57" t="s">
        <v>18</v>
      </c>
      <c r="B19" s="303" t="s">
        <v>19</v>
      </c>
      <c r="C19" s="304"/>
      <c r="D19" s="305"/>
      <c r="E19" s="322" t="s">
        <v>20</v>
      </c>
      <c r="F19" s="323"/>
      <c r="G19" s="323"/>
      <c r="H19" s="324"/>
      <c r="I19" s="320" t="s">
        <v>21</v>
      </c>
      <c r="J19" s="288" t="s">
        <v>22</v>
      </c>
      <c r="K19" s="325" t="s">
        <v>23</v>
      </c>
      <c r="L19" s="292" t="s">
        <v>24</v>
      </c>
      <c r="M19" s="18"/>
      <c r="N19" s="208"/>
      <c r="O19" s="209"/>
    </row>
    <row r="20" spans="1:15" ht="15" thickBot="1">
      <c r="A20" s="182">
        <v>2024</v>
      </c>
      <c r="B20" s="306"/>
      <c r="C20" s="307"/>
      <c r="D20" s="308"/>
      <c r="E20" s="332" t="s">
        <v>25</v>
      </c>
      <c r="F20" s="333"/>
      <c r="G20" s="88" t="s">
        <v>26</v>
      </c>
      <c r="H20" s="63" t="s">
        <v>27</v>
      </c>
      <c r="I20" s="321"/>
      <c r="J20" s="289"/>
      <c r="K20" s="326"/>
      <c r="L20" s="293"/>
      <c r="M20" s="18"/>
      <c r="N20" s="208"/>
      <c r="O20" s="209"/>
    </row>
    <row r="21" spans="1:15" ht="19.5" customHeight="1">
      <c r="A21" s="151"/>
      <c r="B21" s="262"/>
      <c r="C21" s="263"/>
      <c r="D21" s="264"/>
      <c r="E21" s="330">
        <v>201</v>
      </c>
      <c r="F21" s="331"/>
      <c r="G21" s="176"/>
      <c r="H21" s="117">
        <f>E21*G21</f>
        <v>0</v>
      </c>
      <c r="I21" s="66"/>
      <c r="J21" s="66"/>
      <c r="K21" s="66"/>
      <c r="L21" s="62">
        <f>SUM(H21,I21,J21,K21)</f>
        <v>0</v>
      </c>
      <c r="M21" s="20"/>
      <c r="N21" s="208"/>
      <c r="O21" s="209"/>
    </row>
    <row r="22" spans="1:15" ht="19.5" customHeight="1">
      <c r="A22" s="152"/>
      <c r="B22" s="211"/>
      <c r="C22" s="212"/>
      <c r="D22" s="213"/>
      <c r="E22" s="217"/>
      <c r="F22" s="218"/>
      <c r="G22" s="176"/>
      <c r="H22" s="117">
        <f t="shared" ref="H22:H30" si="0">E22*G22</f>
        <v>0</v>
      </c>
      <c r="I22" s="65"/>
      <c r="J22" s="65"/>
      <c r="K22" s="65"/>
      <c r="L22" s="62">
        <f t="shared" ref="L22:L30" si="1">SUM(H22,I22,J22,K22)</f>
        <v>0</v>
      </c>
      <c r="M22" s="20"/>
      <c r="N22" s="208"/>
      <c r="O22" s="209"/>
    </row>
    <row r="23" spans="1:15" ht="19.5" customHeight="1">
      <c r="A23" s="152"/>
      <c r="B23" s="211"/>
      <c r="C23" s="212"/>
      <c r="D23" s="213"/>
      <c r="E23" s="217"/>
      <c r="F23" s="218"/>
      <c r="G23" s="176"/>
      <c r="H23" s="117">
        <f t="shared" si="0"/>
        <v>0</v>
      </c>
      <c r="I23" s="65"/>
      <c r="J23" s="65"/>
      <c r="K23" s="66"/>
      <c r="L23" s="62">
        <f t="shared" si="1"/>
        <v>0</v>
      </c>
      <c r="M23" s="20"/>
      <c r="N23" s="208"/>
      <c r="O23" s="209"/>
    </row>
    <row r="24" spans="1:15" ht="19.5" customHeight="1">
      <c r="A24" s="152"/>
      <c r="B24" s="211"/>
      <c r="C24" s="212"/>
      <c r="D24" s="213"/>
      <c r="E24" s="217"/>
      <c r="F24" s="218"/>
      <c r="G24" s="176"/>
      <c r="H24" s="117">
        <f t="shared" si="0"/>
        <v>0</v>
      </c>
      <c r="I24" s="65"/>
      <c r="J24" s="65"/>
      <c r="K24" s="65"/>
      <c r="L24" s="62">
        <f t="shared" si="1"/>
        <v>0</v>
      </c>
      <c r="M24" s="20"/>
      <c r="N24" s="208"/>
      <c r="O24" s="209"/>
    </row>
    <row r="25" spans="1:15" ht="19.5" customHeight="1">
      <c r="A25" s="152"/>
      <c r="B25" s="211"/>
      <c r="C25" s="212"/>
      <c r="D25" s="213"/>
      <c r="E25" s="217"/>
      <c r="F25" s="218"/>
      <c r="G25" s="176"/>
      <c r="H25" s="117">
        <f t="shared" si="0"/>
        <v>0</v>
      </c>
      <c r="I25" s="65"/>
      <c r="J25" s="65"/>
      <c r="K25" s="65"/>
      <c r="L25" s="62">
        <f t="shared" si="1"/>
        <v>0</v>
      </c>
      <c r="M25" s="20"/>
      <c r="N25" s="208"/>
      <c r="O25" s="209"/>
    </row>
    <row r="26" spans="1:15" ht="19.5" customHeight="1">
      <c r="A26" s="152"/>
      <c r="B26" s="211"/>
      <c r="C26" s="212"/>
      <c r="D26" s="213"/>
      <c r="E26" s="217"/>
      <c r="F26" s="218"/>
      <c r="G26" s="176"/>
      <c r="H26" s="117">
        <f t="shared" si="0"/>
        <v>0</v>
      </c>
      <c r="I26" s="65"/>
      <c r="J26" s="65"/>
      <c r="K26" s="65"/>
      <c r="L26" s="62">
        <f t="shared" si="1"/>
        <v>0</v>
      </c>
      <c r="M26" s="20"/>
      <c r="N26" s="208"/>
      <c r="O26" s="209"/>
    </row>
    <row r="27" spans="1:15" ht="19.5" customHeight="1">
      <c r="A27" s="152"/>
      <c r="B27" s="211"/>
      <c r="C27" s="212"/>
      <c r="D27" s="213"/>
      <c r="E27" s="217"/>
      <c r="F27" s="254"/>
      <c r="G27" s="176"/>
      <c r="H27" s="117">
        <f t="shared" si="0"/>
        <v>0</v>
      </c>
      <c r="I27" s="65"/>
      <c r="J27" s="65"/>
      <c r="K27" s="65"/>
      <c r="L27" s="62">
        <f t="shared" si="1"/>
        <v>0</v>
      </c>
      <c r="M27" s="20"/>
      <c r="N27" s="208"/>
      <c r="O27" s="209"/>
    </row>
    <row r="28" spans="1:15" ht="19.5" customHeight="1">
      <c r="A28" s="152"/>
      <c r="B28" s="211"/>
      <c r="C28" s="212"/>
      <c r="D28" s="213"/>
      <c r="E28" s="217"/>
      <c r="F28" s="218"/>
      <c r="G28" s="176"/>
      <c r="H28" s="117">
        <f t="shared" si="0"/>
        <v>0</v>
      </c>
      <c r="I28" s="65"/>
      <c r="J28" s="65"/>
      <c r="K28" s="65"/>
      <c r="L28" s="62">
        <f t="shared" si="1"/>
        <v>0</v>
      </c>
      <c r="M28" s="20"/>
      <c r="N28" s="208"/>
      <c r="O28" s="209"/>
    </row>
    <row r="29" spans="1:15" ht="19.5" customHeight="1">
      <c r="A29" s="152"/>
      <c r="B29" s="211"/>
      <c r="C29" s="212"/>
      <c r="D29" s="213"/>
      <c r="E29" s="217"/>
      <c r="F29" s="218"/>
      <c r="G29" s="176"/>
      <c r="H29" s="117">
        <f t="shared" si="0"/>
        <v>0</v>
      </c>
      <c r="I29" s="65"/>
      <c r="J29" s="65"/>
      <c r="K29" s="65"/>
      <c r="L29" s="62">
        <f t="shared" si="1"/>
        <v>0</v>
      </c>
      <c r="M29" s="20"/>
      <c r="N29" s="208"/>
      <c r="O29" s="209"/>
    </row>
    <row r="30" spans="1:15" ht="19.5" customHeight="1" thickBot="1">
      <c r="A30" s="153"/>
      <c r="B30" s="241"/>
      <c r="C30" s="242"/>
      <c r="D30" s="243"/>
      <c r="E30" s="215"/>
      <c r="F30" s="216"/>
      <c r="G30" s="176"/>
      <c r="H30" s="118">
        <f t="shared" si="0"/>
        <v>0</v>
      </c>
      <c r="I30" s="67"/>
      <c r="J30" s="67"/>
      <c r="K30" s="67"/>
      <c r="L30" s="62">
        <f t="shared" si="1"/>
        <v>0</v>
      </c>
      <c r="M30" s="20"/>
      <c r="N30" s="208"/>
      <c r="O30" s="209"/>
    </row>
    <row r="31" spans="1:15" ht="19.5" customHeight="1" thickTop="1" thickBot="1">
      <c r="A31" s="56"/>
      <c r="B31" s="255" t="s">
        <v>28</v>
      </c>
      <c r="C31" s="256"/>
      <c r="D31" s="257"/>
      <c r="E31" s="258"/>
      <c r="F31" s="259"/>
      <c r="G31" s="55"/>
      <c r="H31" s="55">
        <f>SUM(H21:H30)</f>
        <v>0</v>
      </c>
      <c r="I31" s="55">
        <f>SUM(I21:I30)</f>
        <v>0</v>
      </c>
      <c r="J31" s="55">
        <f>SUM(J21:J30)</f>
        <v>0</v>
      </c>
      <c r="K31" s="55">
        <f>SUM(K21:K30)</f>
        <v>0</v>
      </c>
      <c r="L31" s="55">
        <f>SUM(L21:L30)</f>
        <v>0</v>
      </c>
      <c r="M31" s="20"/>
      <c r="N31" s="208"/>
      <c r="O31" s="209"/>
    </row>
    <row r="32" spans="1:15" ht="19.5" customHeight="1" thickBot="1">
      <c r="A32" s="17"/>
      <c r="B32" s="244" t="s">
        <v>29</v>
      </c>
      <c r="C32" s="244"/>
      <c r="D32" s="244"/>
      <c r="E32" s="100"/>
      <c r="F32" s="21"/>
      <c r="G32" s="2"/>
      <c r="H32" s="2"/>
      <c r="I32" s="205" t="s">
        <v>30</v>
      </c>
      <c r="J32" s="219"/>
      <c r="K32" s="220"/>
      <c r="L32" s="54">
        <f>'Pg 2'!K41</f>
        <v>0</v>
      </c>
      <c r="M32" s="20"/>
      <c r="N32" s="208"/>
      <c r="O32" s="209"/>
    </row>
    <row r="33" spans="1:15" ht="19.5" customHeight="1" thickBot="1">
      <c r="A33" s="17"/>
      <c r="B33" s="245"/>
      <c r="C33" s="246"/>
      <c r="D33" s="246"/>
      <c r="E33" s="246"/>
      <c r="F33" s="246"/>
      <c r="G33" s="247"/>
      <c r="H33" s="2"/>
      <c r="I33" s="205" t="s">
        <v>31</v>
      </c>
      <c r="J33" s="219"/>
      <c r="K33" s="220"/>
      <c r="L33" s="54">
        <f>'Pg 3'!K41+'Pg 4'!K41+'Pg 5'!K41+'Pg 6'!K41+'Pg 7'!K41</f>
        <v>0</v>
      </c>
      <c r="M33" s="20"/>
      <c r="N33" s="208"/>
      <c r="O33" s="209"/>
    </row>
    <row r="34" spans="1:15" ht="19.5" customHeight="1" thickBot="1">
      <c r="A34" s="17"/>
      <c r="B34" s="248"/>
      <c r="C34" s="249"/>
      <c r="D34" s="249"/>
      <c r="E34" s="249"/>
      <c r="F34" s="249"/>
      <c r="G34" s="250"/>
      <c r="H34" s="2"/>
      <c r="I34" s="260" t="s">
        <v>32</v>
      </c>
      <c r="J34" s="219"/>
      <c r="K34" s="220"/>
      <c r="L34" s="54">
        <f>SUM(L31:L33)</f>
        <v>0</v>
      </c>
      <c r="M34" s="20"/>
      <c r="N34" s="208"/>
      <c r="O34" s="209"/>
    </row>
    <row r="35" spans="1:15" ht="19.5" customHeight="1" thickBot="1">
      <c r="A35" s="17"/>
      <c r="B35" s="124" t="s">
        <v>33</v>
      </c>
      <c r="C35" s="10"/>
      <c r="D35" s="10"/>
      <c r="E35" s="77"/>
      <c r="F35" s="11"/>
      <c r="G35" s="2"/>
      <c r="H35" s="2"/>
      <c r="I35" s="205" t="s">
        <v>34</v>
      </c>
      <c r="J35" s="219"/>
      <c r="K35" s="220"/>
      <c r="L35" s="54">
        <f>L45-L34</f>
        <v>0</v>
      </c>
      <c r="M35" s="20"/>
      <c r="N35" s="208"/>
      <c r="O35" s="209"/>
    </row>
    <row r="36" spans="1:15" ht="19.5" customHeight="1" thickBot="1">
      <c r="A36" s="17"/>
      <c r="B36" s="221"/>
      <c r="C36" s="222"/>
      <c r="D36" s="222"/>
      <c r="E36" s="222"/>
      <c r="F36" s="222"/>
      <c r="G36" s="223"/>
      <c r="H36" s="2"/>
      <c r="I36" s="205" t="s">
        <v>35</v>
      </c>
      <c r="J36" s="206"/>
      <c r="K36" s="207"/>
      <c r="L36" s="54">
        <f>L34+L35</f>
        <v>0</v>
      </c>
      <c r="M36" s="18"/>
      <c r="N36" s="208"/>
      <c r="O36" s="209"/>
    </row>
    <row r="37" spans="1:15" ht="14.25" customHeight="1" thickBot="1">
      <c r="A37" s="17"/>
      <c r="B37" s="224"/>
      <c r="C37" s="225"/>
      <c r="D37" s="225"/>
      <c r="E37" s="225"/>
      <c r="F37" s="225"/>
      <c r="G37" s="226"/>
      <c r="H37" s="2"/>
      <c r="I37" s="74"/>
      <c r="J37" s="75"/>
      <c r="K37" s="75"/>
      <c r="L37" s="2"/>
      <c r="M37" s="18"/>
      <c r="N37" s="208"/>
      <c r="O37" s="209"/>
    </row>
    <row r="38" spans="1:15" ht="6.75" customHeight="1" thickBot="1">
      <c r="A38" s="22"/>
      <c r="B38" s="12" t="s">
        <v>36</v>
      </c>
      <c r="C38" s="12"/>
      <c r="D38" s="12"/>
      <c r="E38" s="12"/>
      <c r="F38" s="12"/>
      <c r="G38" s="12"/>
      <c r="H38" s="48"/>
      <c r="I38" s="5"/>
      <c r="J38" s="3"/>
      <c r="K38" s="76"/>
      <c r="L38" s="6"/>
      <c r="M38" s="23"/>
      <c r="N38" s="208"/>
      <c r="O38" s="209"/>
    </row>
    <row r="39" spans="1:15" ht="39.75" customHeight="1" thickBot="1">
      <c r="A39" s="161" t="s">
        <v>37</v>
      </c>
      <c r="B39" s="159" t="s">
        <v>38</v>
      </c>
      <c r="C39" s="239" t="s">
        <v>39</v>
      </c>
      <c r="D39" s="240"/>
      <c r="E39" s="251" t="s">
        <v>40</v>
      </c>
      <c r="F39" s="252"/>
      <c r="G39" s="253"/>
      <c r="H39" s="237" t="s">
        <v>41</v>
      </c>
      <c r="I39" s="238"/>
      <c r="J39" s="186"/>
      <c r="K39" s="169"/>
      <c r="L39" s="58" t="s">
        <v>24</v>
      </c>
      <c r="M39" s="49"/>
      <c r="N39" s="208"/>
      <c r="O39" s="209"/>
    </row>
    <row r="40" spans="1:15" ht="19.5" customHeight="1">
      <c r="A40" s="94"/>
      <c r="B40" s="145"/>
      <c r="C40" s="198"/>
      <c r="D40" s="199"/>
      <c r="E40" s="232"/>
      <c r="F40" s="233"/>
      <c r="G40" s="234"/>
      <c r="H40" s="191"/>
      <c r="I40" s="192"/>
      <c r="J40" s="193"/>
      <c r="K40" s="186"/>
      <c r="L40" s="78"/>
      <c r="M40" s="18"/>
      <c r="N40" s="208"/>
      <c r="O40" s="209"/>
    </row>
    <row r="41" spans="1:15" ht="19.5" customHeight="1">
      <c r="A41" s="96"/>
      <c r="B41" s="146"/>
      <c r="C41" s="189"/>
      <c r="D41" s="190"/>
      <c r="E41" s="200"/>
      <c r="F41" s="201"/>
      <c r="G41" s="202"/>
      <c r="H41" s="194"/>
      <c r="I41" s="194"/>
      <c r="J41" s="195"/>
      <c r="K41" s="187"/>
      <c r="L41" s="80"/>
      <c r="M41" s="50"/>
      <c r="N41" s="208"/>
      <c r="O41" s="209"/>
    </row>
    <row r="42" spans="1:15" ht="19.5" customHeight="1">
      <c r="A42" s="96"/>
      <c r="B42" s="146"/>
      <c r="C42" s="189"/>
      <c r="D42" s="190"/>
      <c r="E42" s="200"/>
      <c r="F42" s="201"/>
      <c r="G42" s="202"/>
      <c r="H42" s="194"/>
      <c r="I42" s="194"/>
      <c r="J42" s="195"/>
      <c r="K42" s="187"/>
      <c r="L42" s="80"/>
      <c r="M42" s="157"/>
      <c r="N42" s="208"/>
      <c r="O42" s="209"/>
    </row>
    <row r="43" spans="1:15" ht="19.5" customHeight="1">
      <c r="A43" s="96"/>
      <c r="B43" s="146"/>
      <c r="C43" s="189"/>
      <c r="D43" s="190"/>
      <c r="E43" s="200"/>
      <c r="F43" s="201"/>
      <c r="G43" s="202"/>
      <c r="H43" s="194"/>
      <c r="I43" s="194"/>
      <c r="J43" s="195"/>
      <c r="K43" s="187"/>
      <c r="L43" s="80"/>
      <c r="M43" s="18"/>
      <c r="N43" s="208"/>
      <c r="O43" s="209"/>
    </row>
    <row r="44" spans="1:15" ht="19.5" customHeight="1" thickBot="1">
      <c r="A44" s="95"/>
      <c r="B44" s="147"/>
      <c r="C44" s="235"/>
      <c r="D44" s="236"/>
      <c r="E44" s="227"/>
      <c r="F44" s="228"/>
      <c r="G44" s="229"/>
      <c r="H44" s="196"/>
      <c r="I44" s="196"/>
      <c r="J44" s="197"/>
      <c r="K44" s="188"/>
      <c r="L44" s="165"/>
      <c r="M44" s="18"/>
      <c r="N44" s="208"/>
      <c r="O44" s="209"/>
    </row>
    <row r="45" spans="1:15" ht="19.5" customHeight="1" thickBot="1">
      <c r="A45" s="109" t="s">
        <v>42</v>
      </c>
      <c r="B45" s="51"/>
      <c r="C45" s="51"/>
      <c r="D45" s="110" t="s">
        <v>43</v>
      </c>
      <c r="E45" s="51"/>
      <c r="F45" s="51"/>
      <c r="G45" s="230"/>
      <c r="H45" s="231"/>
      <c r="I45" s="170" t="s">
        <v>44</v>
      </c>
      <c r="J45" s="171"/>
      <c r="K45" s="172"/>
      <c r="L45" s="55">
        <f>SUM(L40:L44)+'Acct Dist'!K16</f>
        <v>0</v>
      </c>
      <c r="M45" s="111"/>
      <c r="N45" s="208"/>
      <c r="O45" s="209"/>
    </row>
    <row r="46" spans="1:15" ht="0.75" customHeight="1" thickBot="1">
      <c r="A46" s="107"/>
      <c r="B46" s="51"/>
      <c r="C46" s="51"/>
      <c r="D46" s="51"/>
      <c r="E46" s="108"/>
      <c r="F46" s="51"/>
      <c r="G46" s="51"/>
      <c r="H46" s="51"/>
      <c r="I46" s="52"/>
      <c r="J46" s="51"/>
      <c r="K46" s="108"/>
      <c r="L46" s="72"/>
      <c r="M46" s="73"/>
    </row>
    <row r="47" spans="1:15">
      <c r="A47" s="204" t="str">
        <f>IF(F53&amp;F55&amp;F57&amp;F59&amp;F61&amp;F63&amp;F65&amp;F67="", "", "ERRORS PRESENT.  PLEASE SEE LIST BELOW")</f>
        <v>ERRORS PRESENT.  PLEASE SEE LIST BELOW</v>
      </c>
      <c r="B47" s="204"/>
      <c r="C47" s="204"/>
      <c r="D47" s="204"/>
      <c r="E47" s="204"/>
      <c r="F47" s="204"/>
      <c r="G47" s="204"/>
      <c r="H47" s="204"/>
      <c r="I47" s="204"/>
      <c r="J47" s="204"/>
      <c r="K47" s="204"/>
      <c r="L47" s="204"/>
      <c r="M47" s="204"/>
      <c r="N47" s="204"/>
      <c r="O47" s="204"/>
    </row>
    <row r="48" spans="1:15">
      <c r="A48" s="204"/>
      <c r="B48" s="204"/>
      <c r="C48" s="204"/>
      <c r="D48" s="204"/>
      <c r="E48" s="204"/>
      <c r="F48" s="204"/>
      <c r="G48" s="204"/>
      <c r="H48" s="204"/>
      <c r="I48" s="204"/>
      <c r="J48" s="204"/>
      <c r="K48" s="204"/>
      <c r="L48" s="204"/>
      <c r="M48" s="204"/>
      <c r="N48" s="204"/>
      <c r="O48" s="204"/>
    </row>
    <row r="49" spans="1:17">
      <c r="A49" s="204"/>
      <c r="B49" s="204"/>
      <c r="C49" s="204"/>
      <c r="D49" s="204"/>
      <c r="E49" s="204"/>
      <c r="F49" s="204"/>
      <c r="G49" s="204"/>
      <c r="H49" s="204"/>
      <c r="I49" s="204"/>
      <c r="J49" s="204"/>
      <c r="K49" s="204"/>
      <c r="L49" s="204"/>
      <c r="M49" s="204"/>
      <c r="N49" s="204"/>
      <c r="O49" s="204"/>
    </row>
    <row r="50" spans="1:17">
      <c r="A50" s="204"/>
      <c r="B50" s="204"/>
      <c r="C50" s="204"/>
      <c r="D50" s="204"/>
      <c r="E50" s="204"/>
      <c r="F50" s="204"/>
      <c r="G50" s="204"/>
      <c r="H50" s="204"/>
      <c r="I50" s="204"/>
      <c r="J50" s="204"/>
      <c r="K50" s="204"/>
      <c r="L50" s="204"/>
      <c r="M50" s="204"/>
      <c r="N50" s="204"/>
      <c r="O50" s="204"/>
    </row>
    <row r="51" spans="1:17" ht="18.5">
      <c r="A51" s="59" t="s">
        <v>45</v>
      </c>
    </row>
    <row r="52" spans="1:17">
      <c r="A52" s="183"/>
      <c r="B52" s="183"/>
      <c r="C52" s="183"/>
      <c r="D52" s="183"/>
    </row>
    <row r="53" spans="1:17" ht="21">
      <c r="A53" s="83" t="s">
        <v>46</v>
      </c>
      <c r="F53" s="210" t="str">
        <f>IF(L45=L36,"", "VOUCHER OUT OF BALANCE, DISALLOWANCE COMPUTED; PLEASE ADJUST IF NECESSARY")</f>
        <v/>
      </c>
      <c r="G53" s="183"/>
      <c r="H53" s="183"/>
      <c r="I53" s="183"/>
      <c r="J53" s="183"/>
      <c r="K53" s="183"/>
      <c r="L53" s="183"/>
      <c r="M53" s="183"/>
      <c r="N53" s="183"/>
      <c r="O53" s="183"/>
      <c r="P53" s="183"/>
    </row>
    <row r="54" spans="1:17" ht="9" customHeight="1">
      <c r="A54" s="183"/>
      <c r="B54" s="183"/>
      <c r="C54" s="183"/>
      <c r="D54" s="183"/>
      <c r="E54" s="183"/>
      <c r="F54" s="183"/>
      <c r="G54" s="183"/>
      <c r="H54" s="183"/>
      <c r="I54" s="183"/>
      <c r="J54" s="183"/>
      <c r="K54" s="183"/>
      <c r="L54" s="183"/>
      <c r="M54" s="183"/>
    </row>
    <row r="55" spans="1:17" ht="23.5">
      <c r="A55" t="s">
        <v>47</v>
      </c>
      <c r="F55" s="184" t="str">
        <f>IF(B18="", "ERROR, PLEASE PROVIDE CONTACT INFO", "")</f>
        <v>ERROR, PLEASE PROVIDE CONTACT INFO</v>
      </c>
      <c r="G55" s="183"/>
      <c r="H55" s="183"/>
      <c r="I55" s="183"/>
      <c r="J55" s="183"/>
      <c r="K55" s="183"/>
      <c r="L55" s="183"/>
      <c r="M55" s="183"/>
    </row>
    <row r="56" spans="1:17" ht="9" customHeight="1">
      <c r="A56" s="183"/>
      <c r="B56" s="183"/>
      <c r="C56" s="183"/>
      <c r="D56" s="183"/>
      <c r="E56" s="183"/>
      <c r="F56" s="183"/>
      <c r="G56" s="183"/>
      <c r="H56" s="183"/>
      <c r="I56" s="183"/>
      <c r="J56" s="183"/>
      <c r="K56" s="183"/>
      <c r="L56" s="183"/>
      <c r="M56" s="183"/>
    </row>
    <row r="57" spans="1:17" ht="23.5">
      <c r="A57" t="s">
        <v>48</v>
      </c>
      <c r="F57" s="184" t="str">
        <f>IF(I18="Yes","",IF(I18="No","","ERROR PLEASE ANSWER YES OR NO"))</f>
        <v>ERROR PLEASE ANSWER YES OR NO</v>
      </c>
      <c r="G57" s="183"/>
      <c r="H57" s="183"/>
      <c r="I57" s="183"/>
      <c r="J57" s="183"/>
      <c r="K57" s="183"/>
      <c r="L57" s="183"/>
      <c r="M57" s="183"/>
      <c r="N57" s="183"/>
      <c r="O57" s="183"/>
      <c r="P57" s="183"/>
      <c r="Q57" s="183"/>
    </row>
    <row r="58" spans="1:17" ht="9" customHeight="1">
      <c r="A58" s="183"/>
      <c r="B58" s="183"/>
      <c r="C58" s="183"/>
      <c r="D58" s="183"/>
      <c r="E58" s="183"/>
      <c r="F58" s="183"/>
      <c r="G58" s="183"/>
      <c r="H58" s="183"/>
      <c r="I58" s="183"/>
      <c r="J58" s="183"/>
      <c r="K58" s="183"/>
      <c r="L58" s="183"/>
      <c r="M58" s="183"/>
    </row>
    <row r="59" spans="1:17" ht="23.5">
      <c r="A59" t="s">
        <v>49</v>
      </c>
      <c r="F59" s="184" t="str">
        <f>IF(L18="Yes","",IF(L18="No","","ERROR PLEASE ANSWER EMPLOYEE QUESTION YES OR NO"))</f>
        <v>ERROR PLEASE ANSWER EMPLOYEE QUESTION YES OR NO</v>
      </c>
      <c r="G59" s="183"/>
      <c r="H59" s="183"/>
      <c r="I59" s="183"/>
      <c r="J59" s="183"/>
      <c r="K59" s="183"/>
      <c r="L59" s="183"/>
      <c r="M59" s="183"/>
      <c r="N59" s="183"/>
      <c r="O59" s="183"/>
      <c r="P59" s="183"/>
    </row>
    <row r="60" spans="1:17" ht="9" customHeight="1">
      <c r="A60" s="183"/>
      <c r="B60" s="183"/>
      <c r="C60" s="183"/>
      <c r="D60" s="183"/>
      <c r="E60" s="183"/>
      <c r="F60" s="183"/>
      <c r="G60" s="183"/>
      <c r="H60" s="183"/>
      <c r="I60" s="183"/>
      <c r="J60" s="183"/>
      <c r="K60" s="183"/>
      <c r="L60" s="183"/>
      <c r="M60" s="183"/>
    </row>
    <row r="61" spans="1:17" ht="23.5">
      <c r="A61" t="s">
        <v>50</v>
      </c>
      <c r="F61" s="184" t="str">
        <f>IF(G6 = "", "ERROR PLEASE INSERT EMPLOYEE AND DESIGNEE TITLES", IF(G14 = "", "ERROR PLEASE INSERT EMPLOYEE AND DESIGNEE TITLES", ""))</f>
        <v>ERROR PLEASE INSERT EMPLOYEE AND DESIGNEE TITLES</v>
      </c>
      <c r="G61" s="185"/>
      <c r="H61" s="185"/>
      <c r="I61" s="185"/>
      <c r="J61" s="185"/>
      <c r="K61" s="185"/>
      <c r="L61" s="185"/>
      <c r="M61" s="185"/>
      <c r="N61" s="185"/>
      <c r="O61" s="185"/>
    </row>
    <row r="62" spans="1:17" ht="9" customHeight="1">
      <c r="A62" s="183"/>
      <c r="B62" s="183"/>
      <c r="C62" s="183"/>
      <c r="D62" s="183"/>
      <c r="E62" s="183"/>
      <c r="F62" s="183"/>
      <c r="G62" s="183"/>
      <c r="H62" s="183"/>
      <c r="I62" s="183"/>
      <c r="J62" s="183"/>
      <c r="K62" s="183"/>
      <c r="L62" s="183"/>
      <c r="M62" s="183"/>
    </row>
    <row r="63" spans="1:17" ht="23.5">
      <c r="A63" t="s">
        <v>51</v>
      </c>
      <c r="F63" s="184" t="str">
        <f>IF(B33="","ERROR PLEASE INSERT PURPOSE OF TRIP","")</f>
        <v>ERROR PLEASE INSERT PURPOSE OF TRIP</v>
      </c>
      <c r="G63" s="185"/>
      <c r="H63" s="185"/>
      <c r="I63" s="185"/>
      <c r="J63" s="185"/>
      <c r="K63" s="185"/>
      <c r="L63" s="185"/>
      <c r="M63" s="185"/>
      <c r="N63" s="185"/>
      <c r="O63" s="185"/>
    </row>
    <row r="65" spans="1:16" ht="23.5">
      <c r="A65" t="s">
        <v>52</v>
      </c>
      <c r="F65" s="184" t="str">
        <f>IF(LEFT(C5,1)="9","", "PLEASE PROVIDE VALID VIRGINIA TECH ID.  SSNs NOT ALLOWED")</f>
        <v>PLEASE PROVIDE VALID VIRGINIA TECH ID.  SSNs NOT ALLOWED</v>
      </c>
      <c r="G65" s="183"/>
      <c r="H65" s="183"/>
      <c r="I65" s="183"/>
      <c r="J65" s="183"/>
      <c r="K65" s="183"/>
      <c r="L65" s="183"/>
      <c r="M65" s="183"/>
      <c r="N65" s="183"/>
      <c r="O65" s="183"/>
      <c r="P65" s="183"/>
    </row>
    <row r="67" spans="1:16" ht="23.5">
      <c r="A67" t="s">
        <v>53</v>
      </c>
      <c r="F67" s="184" t="str">
        <f>IF(A40="", "ERROR PLEASE PROVIDE ORG, FUND, and ACCTS",IF(B40="","ERROR PLEASE PROVIDE ORG, FUND, and ACCTS",IF(C40="","ERROR PLEASE PROVIDE ORG, FUND, and ACCTS","")))</f>
        <v>ERROR PLEASE PROVIDE ORG, FUND, and ACCTS</v>
      </c>
      <c r="G67" s="184"/>
      <c r="H67" s="184"/>
      <c r="I67" s="184"/>
      <c r="J67" s="184"/>
      <c r="K67" s="184"/>
      <c r="L67" s="184"/>
      <c r="M67" s="184"/>
      <c r="N67" s="184"/>
      <c r="O67" s="184"/>
    </row>
    <row r="69" spans="1:16" ht="23.5">
      <c r="A69" t="s">
        <v>54</v>
      </c>
      <c r="F69" s="184" t="str">
        <f>IF(B3="","ERROR; PLEASE PROVIDE DEPARTMENT INFO.","")</f>
        <v>ERROR; PLEASE PROVIDE DEPARTMENT INFO.</v>
      </c>
      <c r="G69" s="184"/>
      <c r="H69" s="184"/>
      <c r="I69" s="184"/>
      <c r="J69" s="184"/>
      <c r="K69" s="184"/>
      <c r="L69" s="184"/>
      <c r="M69" s="184"/>
      <c r="N69" s="184"/>
      <c r="O69" s="184"/>
    </row>
    <row r="71" spans="1:16" ht="23.5">
      <c r="A71" t="s">
        <v>55</v>
      </c>
      <c r="F71" s="203" t="str">
        <f>IF(B11&amp;B12&amp;B13&amp;B14="","ERROR; PLEASE INPUT NAME AND ADDRESS INFORMATION","")</f>
        <v>ERROR; PLEASE INPUT NAME AND ADDRESS INFORMATION</v>
      </c>
      <c r="G71" s="203"/>
      <c r="H71" s="203"/>
      <c r="I71" s="203"/>
      <c r="J71" s="203"/>
      <c r="K71" s="203"/>
      <c r="L71" s="203"/>
      <c r="M71" s="203"/>
      <c r="N71" s="203"/>
      <c r="O71" s="203"/>
      <c r="P71" s="203"/>
    </row>
    <row r="72" spans="1:16">
      <c r="A72" s="183"/>
      <c r="B72" s="183"/>
      <c r="C72" s="183"/>
      <c r="D72" s="183"/>
    </row>
    <row r="73" spans="1:16" ht="15.5">
      <c r="A73" s="84"/>
    </row>
    <row r="74" spans="1:16">
      <c r="A74" s="183"/>
      <c r="B74" s="183"/>
      <c r="C74" s="183"/>
      <c r="D74" s="183"/>
    </row>
    <row r="75" spans="1:16" ht="15.5">
      <c r="A75" s="84"/>
    </row>
    <row r="76" spans="1:16">
      <c r="A76" s="183"/>
      <c r="B76" s="183"/>
      <c r="C76" s="183"/>
      <c r="D76" s="183"/>
    </row>
    <row r="77" spans="1:16" ht="15.5">
      <c r="A77" s="84"/>
    </row>
    <row r="78" spans="1:16">
      <c r="A78" s="183"/>
      <c r="B78" s="183"/>
      <c r="C78" s="183"/>
      <c r="D78" s="183"/>
    </row>
    <row r="79" spans="1:16" ht="15.5">
      <c r="A79" s="84"/>
    </row>
    <row r="80" spans="1:16">
      <c r="A80" s="183"/>
      <c r="B80" s="183"/>
      <c r="C80" s="183"/>
      <c r="D80" s="183"/>
    </row>
    <row r="81" spans="1:4" ht="15.5">
      <c r="A81" s="84"/>
    </row>
    <row r="82" spans="1:4">
      <c r="A82" s="183"/>
      <c r="B82" s="183"/>
      <c r="C82" s="183"/>
      <c r="D82" s="183"/>
    </row>
    <row r="83" spans="1:4" ht="15.5">
      <c r="A83" s="84"/>
    </row>
    <row r="84" spans="1:4">
      <c r="A84" s="183"/>
      <c r="B84" s="183"/>
      <c r="C84" s="183"/>
      <c r="D84" s="183"/>
    </row>
    <row r="90" spans="1:4">
      <c r="C90" s="91"/>
    </row>
    <row r="91" spans="1:4">
      <c r="C91" s="91"/>
      <c r="D91" s="91"/>
    </row>
    <row r="92" spans="1:4">
      <c r="C92" s="91"/>
      <c r="D92" s="91"/>
    </row>
    <row r="93" spans="1:4">
      <c r="C93" s="91"/>
    </row>
    <row r="94" spans="1:4">
      <c r="C94" s="91"/>
    </row>
    <row r="97" spans="1:3" ht="12.65" customHeight="1">
      <c r="A97" s="142"/>
      <c r="B97" s="142"/>
      <c r="C97" s="142"/>
    </row>
    <row r="98" spans="1:3">
      <c r="B98" s="180"/>
    </row>
    <row r="99" spans="1:3">
      <c r="B99" s="180"/>
    </row>
    <row r="100" spans="1:3">
      <c r="B100" s="180"/>
    </row>
    <row r="101" spans="1:3">
      <c r="B101" s="180"/>
    </row>
    <row r="102" spans="1:3">
      <c r="B102" s="180"/>
    </row>
    <row r="103" spans="1:3">
      <c r="B103" s="180"/>
    </row>
    <row r="104" spans="1:3">
      <c r="B104" s="180"/>
    </row>
    <row r="105" spans="1:3">
      <c r="B105" s="180"/>
    </row>
    <row r="106" spans="1:3">
      <c r="B106" s="180"/>
    </row>
    <row r="108" spans="1:3">
      <c r="A108" s="142" t="s">
        <v>56</v>
      </c>
      <c r="B108" s="142"/>
      <c r="C108" s="142"/>
    </row>
    <row r="109" spans="1:3">
      <c r="A109" t="s">
        <v>57</v>
      </c>
    </row>
    <row r="110" spans="1:3">
      <c r="A110" t="s">
        <v>58</v>
      </c>
    </row>
    <row r="112" spans="1:3">
      <c r="A112" s="142" t="s">
        <v>59</v>
      </c>
      <c r="B112" s="142"/>
      <c r="C112" s="142"/>
    </row>
    <row r="113" spans="1:3">
      <c r="A113" t="s">
        <v>57</v>
      </c>
    </row>
    <row r="114" spans="1:3">
      <c r="A114" t="s">
        <v>58</v>
      </c>
    </row>
    <row r="116" spans="1:3">
      <c r="A116" s="142" t="s">
        <v>60</v>
      </c>
      <c r="B116" s="142"/>
      <c r="C116" s="142"/>
    </row>
    <row r="117" spans="1:3">
      <c r="A117">
        <v>2024</v>
      </c>
      <c r="B117">
        <v>2023</v>
      </c>
    </row>
    <row r="118" spans="1:3">
      <c r="A118">
        <v>0.53</v>
      </c>
      <c r="B118">
        <v>0.51</v>
      </c>
    </row>
    <row r="119" spans="1:3">
      <c r="A119">
        <v>0.67</v>
      </c>
      <c r="B119">
        <v>0.65500000000000003</v>
      </c>
    </row>
    <row r="124" spans="1:3">
      <c r="A124" s="158" t="s">
        <v>61</v>
      </c>
    </row>
    <row r="125" spans="1:3">
      <c r="A125" s="158" t="s">
        <v>62</v>
      </c>
    </row>
    <row r="126" spans="1:3">
      <c r="A126" s="158" t="s">
        <v>63</v>
      </c>
    </row>
    <row r="127" spans="1:3">
      <c r="A127" s="158" t="s">
        <v>64</v>
      </c>
    </row>
    <row r="128" spans="1:3">
      <c r="A128" s="158" t="s">
        <v>65</v>
      </c>
    </row>
    <row r="129" spans="1:1">
      <c r="A129" s="158" t="s">
        <v>66</v>
      </c>
    </row>
    <row r="130" spans="1:1">
      <c r="A130" s="158" t="s">
        <v>67</v>
      </c>
    </row>
    <row r="131" spans="1:1">
      <c r="A131" s="158" t="s">
        <v>68</v>
      </c>
    </row>
    <row r="132" spans="1:1">
      <c r="A132" s="158" t="s">
        <v>69</v>
      </c>
    </row>
    <row r="133" spans="1:1">
      <c r="A133" s="158" t="s">
        <v>70</v>
      </c>
    </row>
    <row r="134" spans="1:1">
      <c r="A134" s="158" t="s">
        <v>71</v>
      </c>
    </row>
    <row r="135" spans="1:1">
      <c r="A135" s="158" t="s">
        <v>72</v>
      </c>
    </row>
    <row r="136" spans="1:1">
      <c r="A136" s="158" t="s">
        <v>73</v>
      </c>
    </row>
    <row r="137" spans="1:1">
      <c r="A137" s="158" t="s">
        <v>74</v>
      </c>
    </row>
    <row r="138" spans="1:1">
      <c r="A138" s="158" t="s">
        <v>75</v>
      </c>
    </row>
    <row r="139" spans="1:1">
      <c r="A139" s="158" t="s">
        <v>76</v>
      </c>
    </row>
    <row r="140" spans="1:1">
      <c r="A140" s="158" t="s">
        <v>77</v>
      </c>
    </row>
    <row r="141" spans="1:1">
      <c r="A141" s="158" t="s">
        <v>78</v>
      </c>
    </row>
    <row r="142" spans="1:1">
      <c r="A142" s="158" t="s">
        <v>79</v>
      </c>
    </row>
    <row r="143" spans="1:1">
      <c r="A143" s="158" t="s">
        <v>80</v>
      </c>
    </row>
    <row r="144" spans="1:1">
      <c r="A144" s="158" t="s">
        <v>81</v>
      </c>
    </row>
  </sheetData>
  <sheetProtection selectLockedCells="1"/>
  <mergeCells count="101">
    <mergeCell ref="B2:D2"/>
    <mergeCell ref="B3:D3"/>
    <mergeCell ref="K3:L4"/>
    <mergeCell ref="B5:B6"/>
    <mergeCell ref="C5:D6"/>
    <mergeCell ref="B23:D23"/>
    <mergeCell ref="I19:I20"/>
    <mergeCell ref="E19:H19"/>
    <mergeCell ref="K19:K20"/>
    <mergeCell ref="B4:D4"/>
    <mergeCell ref="E21:F21"/>
    <mergeCell ref="E23:F23"/>
    <mergeCell ref="E20:F20"/>
    <mergeCell ref="E22:F22"/>
    <mergeCell ref="E24:F24"/>
    <mergeCell ref="B11:D11"/>
    <mergeCell ref="B24:D24"/>
    <mergeCell ref="B21:D21"/>
    <mergeCell ref="C8:D8"/>
    <mergeCell ref="B18:D18"/>
    <mergeCell ref="B12:D12"/>
    <mergeCell ref="G3:J4"/>
    <mergeCell ref="G11:J12"/>
    <mergeCell ref="J16:L16"/>
    <mergeCell ref="J8:L8"/>
    <mergeCell ref="G6:I7"/>
    <mergeCell ref="B14:D14"/>
    <mergeCell ref="B16:D16"/>
    <mergeCell ref="J19:J20"/>
    <mergeCell ref="K13:L13"/>
    <mergeCell ref="L19:L20"/>
    <mergeCell ref="J6:L7"/>
    <mergeCell ref="K11:L12"/>
    <mergeCell ref="G14:I15"/>
    <mergeCell ref="J14:L15"/>
    <mergeCell ref="B19:D20"/>
    <mergeCell ref="I33:K33"/>
    <mergeCell ref="B32:D32"/>
    <mergeCell ref="B33:G34"/>
    <mergeCell ref="B25:D25"/>
    <mergeCell ref="B28:D28"/>
    <mergeCell ref="E39:G39"/>
    <mergeCell ref="B27:D27"/>
    <mergeCell ref="I32:K32"/>
    <mergeCell ref="E25:F25"/>
    <mergeCell ref="E28:F28"/>
    <mergeCell ref="B26:D26"/>
    <mergeCell ref="E27:F27"/>
    <mergeCell ref="B31:D31"/>
    <mergeCell ref="E31:F31"/>
    <mergeCell ref="B29:D29"/>
    <mergeCell ref="E29:F29"/>
    <mergeCell ref="I34:K34"/>
    <mergeCell ref="F69:O69"/>
    <mergeCell ref="A62:M62"/>
    <mergeCell ref="F71:P71"/>
    <mergeCell ref="A47:O50"/>
    <mergeCell ref="F55:M55"/>
    <mergeCell ref="I36:K36"/>
    <mergeCell ref="A52:D52"/>
    <mergeCell ref="N1:O45"/>
    <mergeCell ref="F53:P53"/>
    <mergeCell ref="B22:D22"/>
    <mergeCell ref="B13:D13"/>
    <mergeCell ref="E30:F30"/>
    <mergeCell ref="E43:G43"/>
    <mergeCell ref="E26:F26"/>
    <mergeCell ref="I35:K35"/>
    <mergeCell ref="B36:G37"/>
    <mergeCell ref="E44:G44"/>
    <mergeCell ref="G45:H45"/>
    <mergeCell ref="E40:G40"/>
    <mergeCell ref="E41:G41"/>
    <mergeCell ref="C44:D44"/>
    <mergeCell ref="H39:J39"/>
    <mergeCell ref="C39:D39"/>
    <mergeCell ref="B30:D30"/>
    <mergeCell ref="A84:D84"/>
    <mergeCell ref="F57:Q57"/>
    <mergeCell ref="F63:O63"/>
    <mergeCell ref="F67:O67"/>
    <mergeCell ref="K40:K44"/>
    <mergeCell ref="A82:D82"/>
    <mergeCell ref="F61:O61"/>
    <mergeCell ref="A76:D76"/>
    <mergeCell ref="A78:D78"/>
    <mergeCell ref="A60:M60"/>
    <mergeCell ref="C43:D43"/>
    <mergeCell ref="C41:D41"/>
    <mergeCell ref="H40:J44"/>
    <mergeCell ref="C40:D40"/>
    <mergeCell ref="C42:D42"/>
    <mergeCell ref="A54:M54"/>
    <mergeCell ref="F65:P65"/>
    <mergeCell ref="A56:M56"/>
    <mergeCell ref="E42:G42"/>
    <mergeCell ref="A80:D80"/>
    <mergeCell ref="A72:D72"/>
    <mergeCell ref="A74:D74"/>
    <mergeCell ref="F59:P59"/>
    <mergeCell ref="A58:M58"/>
  </mergeCells>
  <phoneticPr fontId="38" type="noConversion"/>
  <dataValidations xWindow="347" yWindow="541" count="8">
    <dataValidation type="list" allowBlank="1" showInputMessage="1" showErrorMessage="1" errorTitle="Yes or No" error="Field must be answered Yes or No." sqref="I18" xr:uid="{00000000-0002-0000-0000-000000000000}">
      <formula1>$A$109:$A$110</formula1>
    </dataValidation>
    <dataValidation type="list" allowBlank="1" showInputMessage="1" showErrorMessage="1" errorTitle="Yes or No" error="Field must be answered Yes or No." sqref="L18" xr:uid="{00000000-0002-0000-0000-000001000000}">
      <formula1>$A$113:$A$114</formula1>
    </dataValidation>
    <dataValidation type="textLength" operator="equal" allowBlank="1" showInputMessage="1" showErrorMessage="1" errorTitle="Org Numbers" error="A valid organization number contains six digits.  Please input valid organization number." sqref="A40:A44" xr:uid="{00000000-0002-0000-0000-000002000000}">
      <formula1>6</formula1>
    </dataValidation>
    <dataValidation type="textLength" operator="equal" allowBlank="1" showInputMessage="1" showErrorMessage="1" errorTitle="Fund Number" error="A valid fund number contains six digits.  Please enter a valid fund number." sqref="B40:B44" xr:uid="{00000000-0002-0000-0000-000003000000}">
      <formula1>6</formula1>
    </dataValidation>
    <dataValidation type="textLength" operator="equal" allowBlank="1" showInputMessage="1" showErrorMessage="1" errorTitle="Valid VT ID " error="Valid VT ID number begins with a 9 and is nine digits long.  Please enter a valid VT ID." sqref="C5:D6" xr:uid="{00000000-0002-0000-0000-000004000000}">
      <formula1>9</formula1>
    </dataValidation>
    <dataValidation type="list" errorStyle="warning" operator="equal" allowBlank="1" errorTitle="You have not selected from list" error="Please ensure that the account code you have used is an appropriate account code for a reimbursable travel expense." promptTitle="Travel Account Code " prompt="Please segregate out reimbursable expenses to appropriate account codes by selecting from the list.  Use multiple lines, and appropriate account codes, if there are different types of expenses._x000a__x000a_See co.vt.edu web policy P20335v for link to full listing." sqref="C40:D44" xr:uid="{00000000-0002-0000-0000-000005000000}">
      <formula1>$A$124:$A$144</formula1>
    </dataValidation>
    <dataValidation type="list" errorStyle="information" allowBlank="1" showErrorMessage="1" errorTitle="Must be lower departmental rate" error="Only manually-entered mileage rates less than allowable University rates will be accepted.  Please ensure a lower rate has been entered due to more restrictive departmental policies." promptTitle="Mileage Rate Policy" sqref="G21:G30" xr:uid="{00000000-0002-0000-0000-000006000000}">
      <formula1>INDEX($A$118:$F$119,,MATCH($A$20,$A$117:$F$117,0))</formula1>
    </dataValidation>
    <dataValidation type="list" allowBlank="1" showInputMessage="1" showErrorMessage="1" errorTitle="Error" error="Year out of acceptable range." sqref="A20" xr:uid="{00000000-0002-0000-0000-000007000000}">
      <formula1>$A$117:$B$117</formula1>
    </dataValidation>
  </dataValidations>
  <hyperlinks>
    <hyperlink ref="E19" r:id="rId1" display="Mileage Amt." xr:uid="{00000000-0004-0000-0000-000000000000}"/>
    <hyperlink ref="J19:J20" r:id="rId2" display="Lodging" xr:uid="{00000000-0004-0000-0000-000001000000}"/>
    <hyperlink ref="C39" r:id="rId3" display="Account Code" xr:uid="{00000000-0004-0000-0000-000002000000}"/>
    <hyperlink ref="B39" r:id="rId4" xr:uid="{00000000-0004-0000-0000-000003000000}"/>
    <hyperlink ref="A39" r:id="rId5" xr:uid="{00000000-0004-0000-0000-000004000000}"/>
    <hyperlink ref="B10" r:id="rId6" xr:uid="{00000000-0004-0000-0000-000005000000}"/>
    <hyperlink ref="G13" r:id="rId7" display="Supervisor or Designee" xr:uid="{00000000-0004-0000-0000-000006000000}"/>
  </hyperlinks>
  <pageMargins left="0.15" right="0.15" top="0.35" bottom="0.2" header="0.5" footer="0.2"/>
  <pageSetup scale="90" orientation="portrait" r:id="rId8"/>
  <legacyDrawing r:id="rId9"/>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K47"/>
  <sheetViews>
    <sheetView workbookViewId="0">
      <selection activeCell="A5" sqref="A5"/>
    </sheetView>
  </sheetViews>
  <sheetFormatPr defaultRowHeight="14.5"/>
  <cols>
    <col min="10" max="10" width="8" customWidth="1"/>
  </cols>
  <sheetData>
    <row r="1" spans="1:11">
      <c r="A1" s="334" t="s">
        <v>82</v>
      </c>
      <c r="B1" s="335"/>
      <c r="C1" s="335"/>
      <c r="D1" s="335"/>
      <c r="E1" s="335"/>
      <c r="F1" s="335"/>
      <c r="G1" s="335"/>
      <c r="H1" s="335"/>
      <c r="I1" s="335"/>
      <c r="J1" s="335"/>
      <c r="K1" s="336"/>
    </row>
    <row r="2" spans="1:11">
      <c r="A2" s="337"/>
      <c r="B2" s="338"/>
      <c r="C2" s="338"/>
      <c r="D2" s="338"/>
      <c r="E2" s="338"/>
      <c r="F2" s="338"/>
      <c r="G2" s="338"/>
      <c r="H2" s="338"/>
      <c r="I2" s="338"/>
      <c r="J2" s="338"/>
      <c r="K2" s="339"/>
    </row>
    <row r="3" spans="1:11" ht="15" thickBot="1">
      <c r="A3" s="61"/>
      <c r="B3" s="60"/>
      <c r="C3" s="60"/>
      <c r="D3" s="60"/>
      <c r="E3" s="60"/>
      <c r="F3" s="60"/>
      <c r="G3" s="60"/>
      <c r="H3" s="60"/>
      <c r="I3" s="60"/>
      <c r="J3" s="60"/>
      <c r="K3" s="64" t="s">
        <v>83</v>
      </c>
    </row>
    <row r="4" spans="1:11" ht="25.5" thickBot="1">
      <c r="A4" s="161" t="s">
        <v>37</v>
      </c>
      <c r="B4" s="159" t="s">
        <v>38</v>
      </c>
      <c r="C4" s="344" t="s">
        <v>84</v>
      </c>
      <c r="D4" s="345"/>
      <c r="E4" s="346"/>
      <c r="F4" s="160" t="s">
        <v>40</v>
      </c>
      <c r="G4" s="343"/>
      <c r="H4" s="238"/>
      <c r="I4" s="238"/>
      <c r="J4" s="186"/>
      <c r="K4" s="58" t="s">
        <v>24</v>
      </c>
    </row>
    <row r="5" spans="1:11" ht="19.5" customHeight="1">
      <c r="A5" s="94"/>
      <c r="B5" s="164"/>
      <c r="C5" s="347"/>
      <c r="D5" s="199"/>
      <c r="E5" s="199"/>
      <c r="F5" s="167"/>
      <c r="G5" s="340"/>
      <c r="H5" s="238"/>
      <c r="I5" s="238"/>
      <c r="J5" s="186"/>
      <c r="K5" s="78"/>
    </row>
    <row r="6" spans="1:11" ht="19.5" customHeight="1">
      <c r="A6" s="96"/>
      <c r="B6" s="146"/>
      <c r="C6" s="348"/>
      <c r="D6" s="190"/>
      <c r="E6" s="190"/>
      <c r="F6" s="166"/>
      <c r="G6" s="341"/>
      <c r="H6" s="341"/>
      <c r="I6" s="341"/>
      <c r="J6" s="187"/>
      <c r="K6" s="79"/>
    </row>
    <row r="7" spans="1:11" ht="19.5" customHeight="1">
      <c r="A7" s="96"/>
      <c r="B7" s="146"/>
      <c r="C7" s="348"/>
      <c r="D7" s="190"/>
      <c r="E7" s="190"/>
      <c r="F7" s="166"/>
      <c r="G7" s="341"/>
      <c r="H7" s="341"/>
      <c r="I7" s="341"/>
      <c r="J7" s="187"/>
      <c r="K7" s="79"/>
    </row>
    <row r="8" spans="1:11" ht="19.5" customHeight="1">
      <c r="A8" s="96"/>
      <c r="B8" s="146"/>
      <c r="C8" s="348"/>
      <c r="D8" s="190"/>
      <c r="E8" s="190"/>
      <c r="F8" s="166"/>
      <c r="G8" s="341"/>
      <c r="H8" s="341"/>
      <c r="I8" s="341"/>
      <c r="J8" s="187"/>
      <c r="K8" s="79"/>
    </row>
    <row r="9" spans="1:11" ht="19.5" customHeight="1">
      <c r="A9" s="96"/>
      <c r="B9" s="146"/>
      <c r="C9" s="348"/>
      <c r="D9" s="190"/>
      <c r="E9" s="190"/>
      <c r="F9" s="166"/>
      <c r="G9" s="341"/>
      <c r="H9" s="341"/>
      <c r="I9" s="341"/>
      <c r="J9" s="187"/>
      <c r="K9" s="79"/>
    </row>
    <row r="10" spans="1:11" ht="19.5" customHeight="1">
      <c r="A10" s="96"/>
      <c r="B10" s="146"/>
      <c r="C10" s="348"/>
      <c r="D10" s="190"/>
      <c r="E10" s="190"/>
      <c r="F10" s="166"/>
      <c r="G10" s="341"/>
      <c r="H10" s="341"/>
      <c r="I10" s="341"/>
      <c r="J10" s="187"/>
      <c r="K10" s="80"/>
    </row>
    <row r="11" spans="1:11" ht="19.5" customHeight="1">
      <c r="A11" s="96"/>
      <c r="B11" s="146"/>
      <c r="C11" s="348"/>
      <c r="D11" s="190"/>
      <c r="E11" s="190"/>
      <c r="F11" s="166"/>
      <c r="G11" s="341"/>
      <c r="H11" s="341"/>
      <c r="I11" s="341"/>
      <c r="J11" s="187"/>
      <c r="K11" s="80"/>
    </row>
    <row r="12" spans="1:11" ht="19.5" customHeight="1">
      <c r="A12" s="96"/>
      <c r="B12" s="146"/>
      <c r="C12" s="348"/>
      <c r="D12" s="190"/>
      <c r="E12" s="190"/>
      <c r="F12" s="166"/>
      <c r="G12" s="341"/>
      <c r="H12" s="341"/>
      <c r="I12" s="341"/>
      <c r="J12" s="187"/>
      <c r="K12" s="80"/>
    </row>
    <row r="13" spans="1:11" ht="19.5" customHeight="1">
      <c r="A13" s="96"/>
      <c r="B13" s="146"/>
      <c r="C13" s="348"/>
      <c r="D13" s="190"/>
      <c r="E13" s="190"/>
      <c r="F13" s="166"/>
      <c r="G13" s="341"/>
      <c r="H13" s="341"/>
      <c r="I13" s="341"/>
      <c r="J13" s="187"/>
      <c r="K13" s="80"/>
    </row>
    <row r="14" spans="1:11" ht="19.5" customHeight="1">
      <c r="A14" s="96"/>
      <c r="B14" s="146"/>
      <c r="C14" s="348"/>
      <c r="D14" s="190"/>
      <c r="E14" s="190"/>
      <c r="F14" s="166"/>
      <c r="G14" s="341"/>
      <c r="H14" s="341"/>
      <c r="I14" s="341"/>
      <c r="J14" s="187"/>
      <c r="K14" s="80"/>
    </row>
    <row r="15" spans="1:11" ht="19.5" customHeight="1" thickBot="1">
      <c r="A15" s="95"/>
      <c r="B15" s="147"/>
      <c r="C15" s="349"/>
      <c r="D15" s="236"/>
      <c r="E15" s="236"/>
      <c r="F15" s="168"/>
      <c r="G15" s="342"/>
      <c r="H15" s="342"/>
      <c r="I15" s="342"/>
      <c r="J15" s="188"/>
      <c r="K15" s="165"/>
    </row>
    <row r="16" spans="1:11" ht="19.5" customHeight="1" thickBot="1">
      <c r="A16" s="99"/>
      <c r="B16" s="148"/>
      <c r="C16" s="148"/>
      <c r="D16" s="148"/>
      <c r="E16" s="148"/>
      <c r="F16" s="148"/>
      <c r="G16" s="162" t="s">
        <v>85</v>
      </c>
      <c r="H16" s="162"/>
      <c r="I16" s="162"/>
      <c r="J16" s="162"/>
      <c r="K16" s="163">
        <f>SUM(K5:K15)</f>
        <v>0</v>
      </c>
    </row>
    <row r="25" spans="1:1" hidden="1"/>
    <row r="26" spans="1:1" hidden="1">
      <c r="A26" s="158" t="s">
        <v>61</v>
      </c>
    </row>
    <row r="27" spans="1:1" hidden="1">
      <c r="A27" s="158" t="s">
        <v>62</v>
      </c>
    </row>
    <row r="28" spans="1:1" hidden="1">
      <c r="A28" s="158" t="s">
        <v>63</v>
      </c>
    </row>
    <row r="29" spans="1:1" hidden="1">
      <c r="A29" s="158" t="s">
        <v>64</v>
      </c>
    </row>
    <row r="30" spans="1:1" hidden="1">
      <c r="A30" s="158" t="s">
        <v>65</v>
      </c>
    </row>
    <row r="31" spans="1:1" hidden="1">
      <c r="A31" s="158" t="s">
        <v>66</v>
      </c>
    </row>
    <row r="32" spans="1:1" hidden="1">
      <c r="A32" s="158" t="s">
        <v>67</v>
      </c>
    </row>
    <row r="33" spans="1:1" hidden="1">
      <c r="A33" s="158" t="s">
        <v>68</v>
      </c>
    </row>
    <row r="34" spans="1:1" hidden="1">
      <c r="A34" s="158" t="s">
        <v>86</v>
      </c>
    </row>
    <row r="35" spans="1:1" hidden="1">
      <c r="A35" s="158" t="s">
        <v>70</v>
      </c>
    </row>
    <row r="36" spans="1:1" hidden="1">
      <c r="A36" s="158" t="s">
        <v>71</v>
      </c>
    </row>
    <row r="37" spans="1:1" hidden="1">
      <c r="A37" s="158" t="s">
        <v>72</v>
      </c>
    </row>
    <row r="38" spans="1:1" hidden="1">
      <c r="A38" s="158" t="s">
        <v>73</v>
      </c>
    </row>
    <row r="39" spans="1:1" hidden="1">
      <c r="A39" s="158" t="s">
        <v>74</v>
      </c>
    </row>
    <row r="40" spans="1:1" hidden="1">
      <c r="A40" s="158" t="s">
        <v>75</v>
      </c>
    </row>
    <row r="41" spans="1:1" hidden="1">
      <c r="A41" s="158" t="s">
        <v>76</v>
      </c>
    </row>
    <row r="42" spans="1:1" hidden="1">
      <c r="A42" s="158" t="s">
        <v>77</v>
      </c>
    </row>
    <row r="43" spans="1:1" hidden="1">
      <c r="A43" s="158" t="s">
        <v>78</v>
      </c>
    </row>
    <row r="44" spans="1:1" hidden="1">
      <c r="A44" s="158" t="s">
        <v>79</v>
      </c>
    </row>
    <row r="45" spans="1:1" hidden="1">
      <c r="A45" s="158" t="s">
        <v>80</v>
      </c>
    </row>
    <row r="46" spans="1:1" hidden="1">
      <c r="A46" s="158" t="s">
        <v>81</v>
      </c>
    </row>
    <row r="47" spans="1:1" hidden="1"/>
  </sheetData>
  <sheetProtection password="DC2F" sheet="1" selectLockedCells="1"/>
  <mergeCells count="15">
    <mergeCell ref="A1:K2"/>
    <mergeCell ref="G5:J15"/>
    <mergeCell ref="G4:J4"/>
    <mergeCell ref="C4:E4"/>
    <mergeCell ref="C5:E5"/>
    <mergeCell ref="C6:E6"/>
    <mergeCell ref="C7:E7"/>
    <mergeCell ref="C8:E8"/>
    <mergeCell ref="C15:E15"/>
    <mergeCell ref="C9:E9"/>
    <mergeCell ref="C14:E14"/>
    <mergeCell ref="C10:E10"/>
    <mergeCell ref="C11:E11"/>
    <mergeCell ref="C12:E12"/>
    <mergeCell ref="C13:E13"/>
  </mergeCells>
  <phoneticPr fontId="38" type="noConversion"/>
  <dataValidations count="3">
    <dataValidation type="textLength" operator="equal" allowBlank="1" showInputMessage="1" showErrorMessage="1" errorTitle="Org Numbers" error="A valid organization number contains six digits.  Please input valid organization number." sqref="A5:A15" xr:uid="{00000000-0002-0000-0100-000000000000}">
      <formula1>6</formula1>
    </dataValidation>
    <dataValidation type="textLength" operator="equal" allowBlank="1" showInputMessage="1" showErrorMessage="1" errorTitle="Fund Number" error="A valid fund number contains six digits.  Please enter a valid fund number." sqref="B5:B15" xr:uid="{00000000-0002-0000-0100-000001000000}">
      <formula1>6</formula1>
    </dataValidation>
    <dataValidation type="list" errorStyle="warning" operator="equal" allowBlank="1" errorTitle="You have not selected from list" error="Please ensure that the account code you have used is an appropriate account code for a reimbursable travel expense." promptTitle="Travel Account Code" prompt="Please segregate out reimbursable expenses to appropriate account codes by selecting from the list.  Use multiple lines, and appropriate account codes, if there are different types of expenses._x000a__x000a_See co.vt.edu web policy P20335v for link to full listing." sqref="C5:E15" xr:uid="{00000000-0002-0000-0100-000002000000}">
      <formula1>$A$26:$A$46</formula1>
    </dataValidation>
  </dataValidations>
  <hyperlinks>
    <hyperlink ref="C4" r:id="rId1" display="Account Code" xr:uid="{00000000-0004-0000-0100-000000000000}"/>
    <hyperlink ref="B4" r:id="rId2" xr:uid="{00000000-0004-0000-0100-000001000000}"/>
    <hyperlink ref="A4" r:id="rId3" xr:uid="{00000000-0004-0000-0100-000002000000}"/>
  </hyperlinks>
  <pageMargins left="0.15" right="0.15" top="0.35" bottom="0.2" header="0.3" footer="0.3"/>
  <pageSetup orientation="portrait" r:id="rId4"/>
  <legacyDrawing r:id="rId5"/>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K142"/>
  <sheetViews>
    <sheetView workbookViewId="0">
      <selection activeCell="F6" sqref="F6"/>
    </sheetView>
  </sheetViews>
  <sheetFormatPr defaultRowHeight="14.5"/>
  <cols>
    <col min="1" max="1" width="7" customWidth="1"/>
    <col min="2" max="3" width="13.26953125" customWidth="1"/>
    <col min="4" max="4" width="12.54296875" customWidth="1"/>
    <col min="5" max="5" width="8.81640625" customWidth="1"/>
    <col min="6" max="6" width="6.54296875" style="178" bestFit="1" customWidth="1"/>
    <col min="7" max="7" width="8.7265625" customWidth="1"/>
    <col min="10" max="11" width="10.26953125" customWidth="1"/>
  </cols>
  <sheetData>
    <row r="1" spans="1:11">
      <c r="A1" s="350" t="s">
        <v>87</v>
      </c>
      <c r="B1" s="351"/>
      <c r="C1" s="351"/>
      <c r="D1" s="351"/>
      <c r="E1" s="351"/>
      <c r="F1" s="351"/>
      <c r="G1" s="351"/>
      <c r="H1" s="351"/>
      <c r="I1" s="351"/>
      <c r="J1" s="351"/>
      <c r="K1" s="352"/>
    </row>
    <row r="2" spans="1:11" ht="15" thickBot="1">
      <c r="A2" s="353"/>
      <c r="B2" s="354"/>
      <c r="C2" s="354"/>
      <c r="D2" s="354"/>
      <c r="E2" s="354"/>
      <c r="F2" s="354"/>
      <c r="G2" s="354"/>
      <c r="H2" s="354"/>
      <c r="I2" s="354"/>
      <c r="J2" s="354"/>
      <c r="K2" s="355"/>
    </row>
    <row r="3" spans="1:11" ht="15" thickBot="1">
      <c r="A3" s="356" t="s">
        <v>88</v>
      </c>
      <c r="B3" s="231"/>
      <c r="C3" s="231"/>
      <c r="D3" s="231"/>
      <c r="E3" s="231"/>
      <c r="F3" s="231"/>
      <c r="G3" s="231"/>
      <c r="H3" s="231"/>
      <c r="I3" s="231"/>
      <c r="J3" s="231"/>
      <c r="K3" s="357"/>
    </row>
    <row r="4" spans="1:11" ht="15.75" customHeight="1" thickBot="1">
      <c r="A4" s="57" t="s">
        <v>18</v>
      </c>
      <c r="B4" s="303" t="s">
        <v>19</v>
      </c>
      <c r="C4" s="304"/>
      <c r="D4" s="305"/>
      <c r="E4" s="367" t="s">
        <v>20</v>
      </c>
      <c r="F4" s="368"/>
      <c r="G4" s="333"/>
      <c r="H4" s="320" t="s">
        <v>21</v>
      </c>
      <c r="I4" s="361" t="s">
        <v>22</v>
      </c>
      <c r="J4" s="325" t="s">
        <v>23</v>
      </c>
      <c r="K4" s="292" t="s">
        <v>24</v>
      </c>
    </row>
    <row r="5" spans="1:11" ht="15" thickBot="1">
      <c r="A5" s="182">
        <v>2024</v>
      </c>
      <c r="B5" s="306"/>
      <c r="C5" s="307"/>
      <c r="D5" s="308"/>
      <c r="E5" s="114" t="s">
        <v>25</v>
      </c>
      <c r="F5" s="88" t="s">
        <v>26</v>
      </c>
      <c r="G5" s="63" t="s">
        <v>27</v>
      </c>
      <c r="H5" s="321"/>
      <c r="I5" s="362"/>
      <c r="J5" s="366"/>
      <c r="K5" s="321"/>
    </row>
    <row r="6" spans="1:11" ht="19.5" customHeight="1">
      <c r="A6" s="151"/>
      <c r="B6" s="369"/>
      <c r="C6" s="370"/>
      <c r="D6" s="371"/>
      <c r="E6" s="173"/>
      <c r="F6" s="176"/>
      <c r="G6" s="119">
        <f>E6*F6</f>
        <v>0</v>
      </c>
      <c r="H6" s="66"/>
      <c r="I6" s="66"/>
      <c r="J6" s="66"/>
      <c r="K6" s="62">
        <f>SUM(G6,H6,I6,J6)</f>
        <v>0</v>
      </c>
    </row>
    <row r="7" spans="1:11" ht="19.5" customHeight="1">
      <c r="A7" s="152"/>
      <c r="B7" s="358"/>
      <c r="C7" s="359"/>
      <c r="D7" s="360"/>
      <c r="E7" s="82"/>
      <c r="F7" s="176"/>
      <c r="G7" s="119">
        <f t="shared" ref="G7:G40" si="0">E7*F7</f>
        <v>0</v>
      </c>
      <c r="H7" s="65"/>
      <c r="I7" s="65"/>
      <c r="J7" s="65"/>
      <c r="K7" s="62">
        <f>SUM(G7,H7,I7,J7)</f>
        <v>0</v>
      </c>
    </row>
    <row r="8" spans="1:11" ht="19.5" customHeight="1">
      <c r="A8" s="154"/>
      <c r="B8" s="363"/>
      <c r="C8" s="364"/>
      <c r="D8" s="365"/>
      <c r="E8" s="175"/>
      <c r="F8" s="176"/>
      <c r="G8" s="119">
        <f t="shared" si="0"/>
        <v>0</v>
      </c>
      <c r="H8" s="81"/>
      <c r="I8" s="81"/>
      <c r="J8" s="81"/>
      <c r="K8" s="62">
        <f>SUM(G8,H8,I8,J8)</f>
        <v>0</v>
      </c>
    </row>
    <row r="9" spans="1:11" ht="19.5" customHeight="1">
      <c r="A9" s="152"/>
      <c r="B9" s="358"/>
      <c r="C9" s="359"/>
      <c r="D9" s="360"/>
      <c r="E9" s="82"/>
      <c r="F9" s="176"/>
      <c r="G9" s="119">
        <f t="shared" si="0"/>
        <v>0</v>
      </c>
      <c r="H9" s="65"/>
      <c r="I9" s="65"/>
      <c r="J9" s="81"/>
      <c r="K9" s="62">
        <f t="shared" ref="K9:K40" si="1">SUM(G9,H9,I9,J9)</f>
        <v>0</v>
      </c>
    </row>
    <row r="10" spans="1:11" ht="19.5" customHeight="1">
      <c r="A10" s="152"/>
      <c r="B10" s="358"/>
      <c r="C10" s="359"/>
      <c r="D10" s="360"/>
      <c r="E10" s="82"/>
      <c r="F10" s="176"/>
      <c r="G10" s="119">
        <f t="shared" si="0"/>
        <v>0</v>
      </c>
      <c r="H10" s="65"/>
      <c r="I10" s="82"/>
      <c r="J10" s="65"/>
      <c r="K10" s="62">
        <f t="shared" si="1"/>
        <v>0</v>
      </c>
    </row>
    <row r="11" spans="1:11" ht="19.5" customHeight="1">
      <c r="A11" s="152"/>
      <c r="B11" s="358"/>
      <c r="C11" s="359"/>
      <c r="D11" s="360"/>
      <c r="E11" s="82"/>
      <c r="F11" s="176"/>
      <c r="G11" s="119">
        <f t="shared" si="0"/>
        <v>0</v>
      </c>
      <c r="H11" s="65"/>
      <c r="I11" s="65"/>
      <c r="J11" s="66"/>
      <c r="K11" s="62">
        <f t="shared" si="1"/>
        <v>0</v>
      </c>
    </row>
    <row r="12" spans="1:11" ht="19.5" customHeight="1">
      <c r="A12" s="152"/>
      <c r="B12" s="358"/>
      <c r="C12" s="359"/>
      <c r="D12" s="360"/>
      <c r="E12" s="82"/>
      <c r="F12" s="176"/>
      <c r="G12" s="119">
        <f t="shared" si="0"/>
        <v>0</v>
      </c>
      <c r="H12" s="65"/>
      <c r="I12" s="65"/>
      <c r="J12" s="65"/>
      <c r="K12" s="62">
        <f t="shared" si="1"/>
        <v>0</v>
      </c>
    </row>
    <row r="13" spans="1:11" ht="19.5" customHeight="1">
      <c r="A13" s="152"/>
      <c r="B13" s="358"/>
      <c r="C13" s="359"/>
      <c r="D13" s="360"/>
      <c r="E13" s="82"/>
      <c r="F13" s="176"/>
      <c r="G13" s="119">
        <f t="shared" si="0"/>
        <v>0</v>
      </c>
      <c r="H13" s="65"/>
      <c r="I13" s="65"/>
      <c r="J13" s="65"/>
      <c r="K13" s="62">
        <f t="shared" si="1"/>
        <v>0</v>
      </c>
    </row>
    <row r="14" spans="1:11" ht="19.5" customHeight="1">
      <c r="A14" s="152"/>
      <c r="B14" s="358"/>
      <c r="C14" s="359"/>
      <c r="D14" s="360"/>
      <c r="E14" s="82"/>
      <c r="F14" s="176"/>
      <c r="G14" s="119">
        <f t="shared" si="0"/>
        <v>0</v>
      </c>
      <c r="H14" s="65"/>
      <c r="I14" s="65"/>
      <c r="J14" s="65"/>
      <c r="K14" s="62">
        <f t="shared" si="1"/>
        <v>0</v>
      </c>
    </row>
    <row r="15" spans="1:11" ht="19.5" customHeight="1">
      <c r="A15" s="152"/>
      <c r="B15" s="358"/>
      <c r="C15" s="359"/>
      <c r="D15" s="360"/>
      <c r="E15" s="82"/>
      <c r="F15" s="176"/>
      <c r="G15" s="119">
        <f t="shared" si="0"/>
        <v>0</v>
      </c>
      <c r="H15" s="65"/>
      <c r="I15" s="65"/>
      <c r="J15" s="65"/>
      <c r="K15" s="62">
        <f t="shared" si="1"/>
        <v>0</v>
      </c>
    </row>
    <row r="16" spans="1:11" ht="19.5" customHeight="1">
      <c r="A16" s="152"/>
      <c r="B16" s="358"/>
      <c r="C16" s="359"/>
      <c r="D16" s="360"/>
      <c r="E16" s="82"/>
      <c r="F16" s="176"/>
      <c r="G16" s="119">
        <f t="shared" si="0"/>
        <v>0</v>
      </c>
      <c r="H16" s="65"/>
      <c r="I16" s="65"/>
      <c r="J16" s="65"/>
      <c r="K16" s="62">
        <f t="shared" si="1"/>
        <v>0</v>
      </c>
    </row>
    <row r="17" spans="1:11" ht="19.5" customHeight="1">
      <c r="A17" s="152"/>
      <c r="B17" s="358"/>
      <c r="C17" s="359"/>
      <c r="D17" s="360"/>
      <c r="E17" s="82"/>
      <c r="F17" s="176"/>
      <c r="G17" s="119">
        <f t="shared" si="0"/>
        <v>0</v>
      </c>
      <c r="H17" s="65"/>
      <c r="I17" s="65"/>
      <c r="J17" s="65"/>
      <c r="K17" s="62">
        <f t="shared" si="1"/>
        <v>0</v>
      </c>
    </row>
    <row r="18" spans="1:11" ht="19.5" customHeight="1">
      <c r="A18" s="152"/>
      <c r="B18" s="358"/>
      <c r="C18" s="359"/>
      <c r="D18" s="360"/>
      <c r="E18" s="82"/>
      <c r="F18" s="176"/>
      <c r="G18" s="119">
        <f t="shared" si="0"/>
        <v>0</v>
      </c>
      <c r="H18" s="65"/>
      <c r="I18" s="65"/>
      <c r="J18" s="65"/>
      <c r="K18" s="62">
        <f t="shared" si="1"/>
        <v>0</v>
      </c>
    </row>
    <row r="19" spans="1:11" ht="19.5" customHeight="1">
      <c r="A19" s="152"/>
      <c r="B19" s="358"/>
      <c r="C19" s="359"/>
      <c r="D19" s="360"/>
      <c r="E19" s="82"/>
      <c r="F19" s="176"/>
      <c r="G19" s="119">
        <f t="shared" si="0"/>
        <v>0</v>
      </c>
      <c r="H19" s="65"/>
      <c r="I19" s="65"/>
      <c r="J19" s="65"/>
      <c r="K19" s="62">
        <f t="shared" si="1"/>
        <v>0</v>
      </c>
    </row>
    <row r="20" spans="1:11" ht="19.5" customHeight="1">
      <c r="A20" s="152"/>
      <c r="B20" s="358"/>
      <c r="C20" s="359"/>
      <c r="D20" s="360"/>
      <c r="E20" s="82"/>
      <c r="F20" s="176"/>
      <c r="G20" s="119">
        <f t="shared" si="0"/>
        <v>0</v>
      </c>
      <c r="H20" s="65"/>
      <c r="I20" s="65"/>
      <c r="J20" s="65"/>
      <c r="K20" s="62">
        <f t="shared" si="1"/>
        <v>0</v>
      </c>
    </row>
    <row r="21" spans="1:11" ht="19.5" customHeight="1">
      <c r="A21" s="152"/>
      <c r="B21" s="358"/>
      <c r="C21" s="359"/>
      <c r="D21" s="360"/>
      <c r="E21" s="82"/>
      <c r="F21" s="176"/>
      <c r="G21" s="119">
        <f t="shared" si="0"/>
        <v>0</v>
      </c>
      <c r="H21" s="65"/>
      <c r="I21" s="65"/>
      <c r="J21" s="65"/>
      <c r="K21" s="62">
        <f t="shared" si="1"/>
        <v>0</v>
      </c>
    </row>
    <row r="22" spans="1:11" ht="19.5" customHeight="1">
      <c r="A22" s="152"/>
      <c r="B22" s="358"/>
      <c r="C22" s="359"/>
      <c r="D22" s="360"/>
      <c r="E22" s="82"/>
      <c r="F22" s="176"/>
      <c r="G22" s="119">
        <f t="shared" si="0"/>
        <v>0</v>
      </c>
      <c r="H22" s="65"/>
      <c r="I22" s="65"/>
      <c r="J22" s="65"/>
      <c r="K22" s="62">
        <f t="shared" si="1"/>
        <v>0</v>
      </c>
    </row>
    <row r="23" spans="1:11" ht="19.5" customHeight="1">
      <c r="A23" s="152"/>
      <c r="B23" s="358"/>
      <c r="C23" s="359"/>
      <c r="D23" s="360"/>
      <c r="E23" s="82"/>
      <c r="F23" s="176"/>
      <c r="G23" s="119">
        <f t="shared" si="0"/>
        <v>0</v>
      </c>
      <c r="H23" s="65"/>
      <c r="I23" s="65"/>
      <c r="J23" s="65"/>
      <c r="K23" s="62">
        <f t="shared" si="1"/>
        <v>0</v>
      </c>
    </row>
    <row r="24" spans="1:11" ht="19.5" customHeight="1">
      <c r="A24" s="152"/>
      <c r="B24" s="358"/>
      <c r="C24" s="359"/>
      <c r="D24" s="360"/>
      <c r="E24" s="82"/>
      <c r="F24" s="176"/>
      <c r="G24" s="119">
        <f t="shared" si="0"/>
        <v>0</v>
      </c>
      <c r="H24" s="65"/>
      <c r="I24" s="65"/>
      <c r="J24" s="65"/>
      <c r="K24" s="62">
        <f t="shared" si="1"/>
        <v>0</v>
      </c>
    </row>
    <row r="25" spans="1:11" ht="19.5" customHeight="1">
      <c r="A25" s="152"/>
      <c r="B25" s="358"/>
      <c r="C25" s="359"/>
      <c r="D25" s="360"/>
      <c r="E25" s="82"/>
      <c r="F25" s="176"/>
      <c r="G25" s="119">
        <f t="shared" si="0"/>
        <v>0</v>
      </c>
      <c r="H25" s="65"/>
      <c r="I25" s="65"/>
      <c r="J25" s="65"/>
      <c r="K25" s="62">
        <f t="shared" si="1"/>
        <v>0</v>
      </c>
    </row>
    <row r="26" spans="1:11" ht="19.5" customHeight="1">
      <c r="A26" s="152"/>
      <c r="B26" s="358"/>
      <c r="C26" s="359"/>
      <c r="D26" s="360"/>
      <c r="E26" s="82"/>
      <c r="F26" s="176"/>
      <c r="G26" s="119">
        <f t="shared" si="0"/>
        <v>0</v>
      </c>
      <c r="H26" s="65"/>
      <c r="I26" s="65"/>
      <c r="J26" s="65"/>
      <c r="K26" s="62">
        <f t="shared" si="1"/>
        <v>0</v>
      </c>
    </row>
    <row r="27" spans="1:11" ht="19.5" customHeight="1">
      <c r="A27" s="152"/>
      <c r="B27" s="358"/>
      <c r="C27" s="359"/>
      <c r="D27" s="360"/>
      <c r="E27" s="82"/>
      <c r="F27" s="176"/>
      <c r="G27" s="119">
        <f t="shared" si="0"/>
        <v>0</v>
      </c>
      <c r="H27" s="65"/>
      <c r="I27" s="65"/>
      <c r="J27" s="65"/>
      <c r="K27" s="62">
        <f t="shared" si="1"/>
        <v>0</v>
      </c>
    </row>
    <row r="28" spans="1:11" ht="19.5" customHeight="1">
      <c r="A28" s="152"/>
      <c r="B28" s="358"/>
      <c r="C28" s="359"/>
      <c r="D28" s="360"/>
      <c r="E28" s="82"/>
      <c r="F28" s="176"/>
      <c r="G28" s="119">
        <f t="shared" si="0"/>
        <v>0</v>
      </c>
      <c r="H28" s="65"/>
      <c r="I28" s="65"/>
      <c r="J28" s="65"/>
      <c r="K28" s="62">
        <f t="shared" si="1"/>
        <v>0</v>
      </c>
    </row>
    <row r="29" spans="1:11" ht="19.5" customHeight="1">
      <c r="A29" s="152"/>
      <c r="B29" s="358"/>
      <c r="C29" s="359"/>
      <c r="D29" s="360"/>
      <c r="E29" s="82"/>
      <c r="F29" s="176"/>
      <c r="G29" s="119">
        <f t="shared" si="0"/>
        <v>0</v>
      </c>
      <c r="H29" s="65"/>
      <c r="I29" s="65"/>
      <c r="J29" s="65"/>
      <c r="K29" s="62">
        <f t="shared" si="1"/>
        <v>0</v>
      </c>
    </row>
    <row r="30" spans="1:11" ht="19.5" customHeight="1">
      <c r="A30" s="152"/>
      <c r="B30" s="358"/>
      <c r="C30" s="359"/>
      <c r="D30" s="360"/>
      <c r="E30" s="82"/>
      <c r="F30" s="176"/>
      <c r="G30" s="119">
        <f t="shared" si="0"/>
        <v>0</v>
      </c>
      <c r="H30" s="65"/>
      <c r="I30" s="65"/>
      <c r="J30" s="65"/>
      <c r="K30" s="62">
        <f t="shared" si="1"/>
        <v>0</v>
      </c>
    </row>
    <row r="31" spans="1:11" ht="19.5" customHeight="1">
      <c r="A31" s="152"/>
      <c r="B31" s="358"/>
      <c r="C31" s="359"/>
      <c r="D31" s="360"/>
      <c r="E31" s="82"/>
      <c r="F31" s="176"/>
      <c r="G31" s="119">
        <f t="shared" si="0"/>
        <v>0</v>
      </c>
      <c r="H31" s="65"/>
      <c r="I31" s="65"/>
      <c r="J31" s="65"/>
      <c r="K31" s="62">
        <f t="shared" si="1"/>
        <v>0</v>
      </c>
    </row>
    <row r="32" spans="1:11" ht="19.5" customHeight="1">
      <c r="A32" s="152"/>
      <c r="B32" s="358"/>
      <c r="C32" s="359"/>
      <c r="D32" s="360"/>
      <c r="E32" s="82"/>
      <c r="F32" s="176"/>
      <c r="G32" s="119">
        <f t="shared" si="0"/>
        <v>0</v>
      </c>
      <c r="H32" s="65"/>
      <c r="I32" s="65"/>
      <c r="J32" s="65"/>
      <c r="K32" s="62">
        <f t="shared" si="1"/>
        <v>0</v>
      </c>
    </row>
    <row r="33" spans="1:11" ht="19.5" customHeight="1">
      <c r="A33" s="152"/>
      <c r="B33" s="358"/>
      <c r="C33" s="359"/>
      <c r="D33" s="360"/>
      <c r="E33" s="82"/>
      <c r="F33" s="176"/>
      <c r="G33" s="119">
        <f t="shared" si="0"/>
        <v>0</v>
      </c>
      <c r="H33" s="65"/>
      <c r="I33" s="65"/>
      <c r="J33" s="65"/>
      <c r="K33" s="62">
        <f t="shared" si="1"/>
        <v>0</v>
      </c>
    </row>
    <row r="34" spans="1:11" ht="19.5" customHeight="1">
      <c r="A34" s="152"/>
      <c r="B34" s="358"/>
      <c r="C34" s="359"/>
      <c r="D34" s="360"/>
      <c r="E34" s="82"/>
      <c r="F34" s="176"/>
      <c r="G34" s="119">
        <f t="shared" si="0"/>
        <v>0</v>
      </c>
      <c r="H34" s="65"/>
      <c r="I34" s="65"/>
      <c r="J34" s="65"/>
      <c r="K34" s="62">
        <f t="shared" si="1"/>
        <v>0</v>
      </c>
    </row>
    <row r="35" spans="1:11" ht="19.5" customHeight="1">
      <c r="A35" s="152"/>
      <c r="B35" s="358"/>
      <c r="C35" s="359"/>
      <c r="D35" s="360"/>
      <c r="E35" s="82"/>
      <c r="F35" s="176"/>
      <c r="G35" s="119">
        <f t="shared" si="0"/>
        <v>0</v>
      </c>
      <c r="H35" s="65"/>
      <c r="I35" s="65"/>
      <c r="J35" s="65"/>
      <c r="K35" s="62">
        <f t="shared" si="1"/>
        <v>0</v>
      </c>
    </row>
    <row r="36" spans="1:11" ht="19.5" customHeight="1">
      <c r="A36" s="152"/>
      <c r="B36" s="358"/>
      <c r="C36" s="359"/>
      <c r="D36" s="360"/>
      <c r="E36" s="82"/>
      <c r="F36" s="176"/>
      <c r="G36" s="119">
        <f t="shared" si="0"/>
        <v>0</v>
      </c>
      <c r="H36" s="65"/>
      <c r="I36" s="65"/>
      <c r="J36" s="65"/>
      <c r="K36" s="62">
        <f t="shared" si="1"/>
        <v>0</v>
      </c>
    </row>
    <row r="37" spans="1:11" ht="19.5" customHeight="1">
      <c r="A37" s="152"/>
      <c r="B37" s="358"/>
      <c r="C37" s="359"/>
      <c r="D37" s="360"/>
      <c r="E37" s="82"/>
      <c r="F37" s="176"/>
      <c r="G37" s="119">
        <f t="shared" si="0"/>
        <v>0</v>
      </c>
      <c r="H37" s="65"/>
      <c r="I37" s="65"/>
      <c r="J37" s="65"/>
      <c r="K37" s="62">
        <f t="shared" si="1"/>
        <v>0</v>
      </c>
    </row>
    <row r="38" spans="1:11" ht="19.5" customHeight="1">
      <c r="A38" s="152"/>
      <c r="B38" s="358"/>
      <c r="C38" s="359"/>
      <c r="D38" s="360"/>
      <c r="E38" s="82"/>
      <c r="F38" s="176"/>
      <c r="G38" s="119">
        <f t="shared" si="0"/>
        <v>0</v>
      </c>
      <c r="H38" s="65"/>
      <c r="I38" s="65"/>
      <c r="J38" s="65"/>
      <c r="K38" s="62">
        <f t="shared" si="1"/>
        <v>0</v>
      </c>
    </row>
    <row r="39" spans="1:11" ht="19.5" customHeight="1">
      <c r="A39" s="152"/>
      <c r="B39" s="358"/>
      <c r="C39" s="359"/>
      <c r="D39" s="360"/>
      <c r="E39" s="82"/>
      <c r="F39" s="176"/>
      <c r="G39" s="119">
        <f t="shared" si="0"/>
        <v>0</v>
      </c>
      <c r="H39" s="65"/>
      <c r="I39" s="65"/>
      <c r="J39" s="65"/>
      <c r="K39" s="62">
        <f t="shared" si="1"/>
        <v>0</v>
      </c>
    </row>
    <row r="40" spans="1:11" ht="19.5" customHeight="1" thickBot="1">
      <c r="A40" s="153"/>
      <c r="B40" s="375"/>
      <c r="C40" s="376"/>
      <c r="D40" s="377"/>
      <c r="E40" s="67"/>
      <c r="F40" s="176"/>
      <c r="G40" s="120">
        <f t="shared" si="0"/>
        <v>0</v>
      </c>
      <c r="H40" s="67"/>
      <c r="I40" s="67"/>
      <c r="J40" s="67"/>
      <c r="K40" s="149">
        <f t="shared" si="1"/>
        <v>0</v>
      </c>
    </row>
    <row r="41" spans="1:11" ht="19.5" customHeight="1" thickTop="1" thickBot="1">
      <c r="A41" s="372" t="str">
        <f>A3 &amp; "Totals:"</f>
        <v>Sheet No. 2 Totals:</v>
      </c>
      <c r="B41" s="373"/>
      <c r="C41" s="373"/>
      <c r="D41" s="374"/>
      <c r="E41" s="55"/>
      <c r="F41" s="177"/>
      <c r="G41" s="55">
        <f>SUM(G6:G40)</f>
        <v>0</v>
      </c>
      <c r="H41" s="55">
        <f>SUM(H6:H40)</f>
        <v>0</v>
      </c>
      <c r="I41" s="55">
        <f>SUM(I6:I40)</f>
        <v>0</v>
      </c>
      <c r="J41" s="55">
        <f>SUM(J6:J40)</f>
        <v>0</v>
      </c>
      <c r="K41" s="85">
        <f>SUM(G41,H41,I41,J41)</f>
        <v>0</v>
      </c>
    </row>
    <row r="96" hidden="1"/>
    <row r="97" spans="1:3" hidden="1">
      <c r="A97" s="142" t="s">
        <v>89</v>
      </c>
      <c r="B97" s="142"/>
      <c r="C97" s="142"/>
    </row>
    <row r="98" spans="1:3" hidden="1"/>
    <row r="99" spans="1:3" hidden="1">
      <c r="A99">
        <v>0.54500000000000004</v>
      </c>
    </row>
    <row r="100" spans="1:3" hidden="1">
      <c r="A100">
        <v>0.53500000000000003</v>
      </c>
    </row>
    <row r="101" spans="1:3" hidden="1">
      <c r="A101">
        <v>0.54</v>
      </c>
    </row>
    <row r="102" spans="1:3" hidden="1">
      <c r="A102" s="180">
        <v>0.57499999999999996</v>
      </c>
    </row>
    <row r="103" spans="1:3" hidden="1">
      <c r="A103" s="180">
        <v>0.56000000000000005</v>
      </c>
    </row>
    <row r="104" spans="1:3" hidden="1">
      <c r="A104" s="180">
        <v>0.45</v>
      </c>
    </row>
    <row r="105" spans="1:3" hidden="1">
      <c r="A105" s="180">
        <v>0.25</v>
      </c>
    </row>
    <row r="106" spans="1:3" hidden="1"/>
    <row r="107" spans="1:3" hidden="1">
      <c r="A107" s="142" t="s">
        <v>56</v>
      </c>
      <c r="B107" s="142"/>
      <c r="C107" s="142"/>
    </row>
    <row r="108" spans="1:3" hidden="1">
      <c r="A108" t="s">
        <v>57</v>
      </c>
    </row>
    <row r="109" spans="1:3" hidden="1">
      <c r="A109" t="s">
        <v>58</v>
      </c>
    </row>
    <row r="110" spans="1:3" hidden="1"/>
    <row r="111" spans="1:3" hidden="1">
      <c r="A111" s="142" t="s">
        <v>59</v>
      </c>
      <c r="B111" s="142"/>
      <c r="C111" s="142"/>
    </row>
    <row r="112" spans="1:3" hidden="1">
      <c r="A112" t="s">
        <v>57</v>
      </c>
    </row>
    <row r="113" spans="1:1" hidden="1">
      <c r="A113" t="s">
        <v>58</v>
      </c>
    </row>
    <row r="114" spans="1:1" hidden="1"/>
    <row r="115" spans="1:1" hidden="1">
      <c r="A115">
        <v>2014</v>
      </c>
    </row>
    <row r="116" spans="1:1" hidden="1">
      <c r="A116">
        <v>2015</v>
      </c>
    </row>
    <row r="117" spans="1:1" hidden="1">
      <c r="A117">
        <v>2016</v>
      </c>
    </row>
    <row r="118" spans="1:1" hidden="1">
      <c r="A118">
        <v>2017</v>
      </c>
    </row>
    <row r="119" spans="1:1" hidden="1">
      <c r="A119">
        <v>2018</v>
      </c>
    </row>
    <row r="120" spans="1:1" hidden="1"/>
    <row r="121" spans="1:1" hidden="1"/>
    <row r="122" spans="1:1" hidden="1">
      <c r="A122" s="158" t="s">
        <v>61</v>
      </c>
    </row>
    <row r="123" spans="1:1" hidden="1">
      <c r="A123" s="158" t="s">
        <v>62</v>
      </c>
    </row>
    <row r="124" spans="1:1" hidden="1">
      <c r="A124" s="158" t="s">
        <v>63</v>
      </c>
    </row>
    <row r="125" spans="1:1" hidden="1">
      <c r="A125" s="158" t="s">
        <v>64</v>
      </c>
    </row>
    <row r="126" spans="1:1" hidden="1">
      <c r="A126" s="158" t="s">
        <v>65</v>
      </c>
    </row>
    <row r="127" spans="1:1" hidden="1">
      <c r="A127" s="158" t="s">
        <v>66</v>
      </c>
    </row>
    <row r="128" spans="1:1" hidden="1">
      <c r="A128" s="158" t="s">
        <v>67</v>
      </c>
    </row>
    <row r="129" spans="1:1" hidden="1">
      <c r="A129" s="158" t="s">
        <v>68</v>
      </c>
    </row>
    <row r="130" spans="1:1" hidden="1">
      <c r="A130" s="158" t="s">
        <v>69</v>
      </c>
    </row>
    <row r="131" spans="1:1" hidden="1">
      <c r="A131" s="158" t="s">
        <v>70</v>
      </c>
    </row>
    <row r="132" spans="1:1" hidden="1">
      <c r="A132" s="158" t="s">
        <v>71</v>
      </c>
    </row>
    <row r="133" spans="1:1" hidden="1">
      <c r="A133" s="158" t="s">
        <v>72</v>
      </c>
    </row>
    <row r="134" spans="1:1" hidden="1">
      <c r="A134" s="158" t="s">
        <v>73</v>
      </c>
    </row>
    <row r="135" spans="1:1" hidden="1">
      <c r="A135" s="158" t="s">
        <v>74</v>
      </c>
    </row>
    <row r="136" spans="1:1" hidden="1">
      <c r="A136" s="158" t="s">
        <v>75</v>
      </c>
    </row>
    <row r="137" spans="1:1" hidden="1">
      <c r="A137" s="158" t="s">
        <v>76</v>
      </c>
    </row>
    <row r="138" spans="1:1" hidden="1">
      <c r="A138" s="158" t="s">
        <v>77</v>
      </c>
    </row>
    <row r="139" spans="1:1" hidden="1">
      <c r="A139" s="158" t="s">
        <v>78</v>
      </c>
    </row>
    <row r="140" spans="1:1" hidden="1">
      <c r="A140" s="158" t="s">
        <v>79</v>
      </c>
    </row>
    <row r="141" spans="1:1" hidden="1">
      <c r="A141" s="158" t="s">
        <v>80</v>
      </c>
    </row>
    <row r="142" spans="1:1" hidden="1">
      <c r="A142" s="158" t="s">
        <v>81</v>
      </c>
    </row>
  </sheetData>
  <sheetProtection selectLockedCells="1"/>
  <mergeCells count="44">
    <mergeCell ref="A41:D41"/>
    <mergeCell ref="B32:D32"/>
    <mergeCell ref="B33:D33"/>
    <mergeCell ref="B40:D40"/>
    <mergeCell ref="B35:D35"/>
    <mergeCell ref="B36:D36"/>
    <mergeCell ref="B38:D38"/>
    <mergeCell ref="B39:D39"/>
    <mergeCell ref="B37:D37"/>
    <mergeCell ref="B34:D34"/>
    <mergeCell ref="B31:D31"/>
    <mergeCell ref="B27:D27"/>
    <mergeCell ref="B26:D26"/>
    <mergeCell ref="B22:D22"/>
    <mergeCell ref="B28:D28"/>
    <mergeCell ref="B29:D29"/>
    <mergeCell ref="B23:D23"/>
    <mergeCell ref="B25:D25"/>
    <mergeCell ref="B16:D16"/>
    <mergeCell ref="B9:D9"/>
    <mergeCell ref="B30:D30"/>
    <mergeCell ref="B24:D24"/>
    <mergeCell ref="B18:D18"/>
    <mergeCell ref="B19:D19"/>
    <mergeCell ref="B20:D20"/>
    <mergeCell ref="B21:D21"/>
    <mergeCell ref="B17:D17"/>
    <mergeCell ref="B11:D11"/>
    <mergeCell ref="A1:K2"/>
    <mergeCell ref="A3:K3"/>
    <mergeCell ref="B15:D15"/>
    <mergeCell ref="B14:D14"/>
    <mergeCell ref="I4:I5"/>
    <mergeCell ref="B7:D7"/>
    <mergeCell ref="B8:D8"/>
    <mergeCell ref="H4:H5"/>
    <mergeCell ref="K4:K5"/>
    <mergeCell ref="J4:J5"/>
    <mergeCell ref="B12:D12"/>
    <mergeCell ref="B13:D13"/>
    <mergeCell ref="E4:G4"/>
    <mergeCell ref="B4:D5"/>
    <mergeCell ref="B10:D10"/>
    <mergeCell ref="B6:D6"/>
  </mergeCells>
  <phoneticPr fontId="38" type="noConversion"/>
  <hyperlinks>
    <hyperlink ref="I4:I5" r:id="rId1" display="Lodging" xr:uid="{00000000-0004-0000-0200-000000000000}"/>
  </hyperlinks>
  <pageMargins left="0.15" right="0.15" top="0.2" bottom="0.2" header="0.3" footer="0.3"/>
  <pageSetup scale="95" orientation="portrait"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INDEX('Voucher Pg 1'!$A$118:$F$119,,MATCH('Voucher Pg 1'!$A$20,'Voucher Pg 1'!$A$117:$F$117,0))</xm:f>
          </x14:formula1>
          <xm:sqref>F7:F40</xm:sqref>
        </x14:dataValidation>
        <x14:dataValidation type="list" allowBlank="1" showInputMessage="1" showErrorMessage="1" xr:uid="{00000000-0002-0000-0200-000001000000}">
          <x14:formula1>
            <xm:f>'Voucher Pg 1'!$A$117:$F$117</xm:f>
          </x14:formula1>
          <xm:sqref>A5</xm:sqref>
        </x14:dataValidation>
        <x14:dataValidation type="list" allowBlank="1" showInputMessage="1" showErrorMessage="1" xr:uid="{10ADA57F-1B34-49E3-B412-11E26E3478D1}">
          <x14:formula1>
            <xm:f>INDEX('Voucher Pg 1'!$A$118:$B$119,,MATCH($A$5,'Voucher Pg 1'!$A$117:$B$117,0))</xm:f>
          </x14:formula1>
          <xm:sqref>F6</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K142"/>
  <sheetViews>
    <sheetView topLeftCell="A4" workbookViewId="0">
      <selection activeCell="F5" sqref="F5"/>
    </sheetView>
  </sheetViews>
  <sheetFormatPr defaultRowHeight="14.5"/>
  <cols>
    <col min="1" max="1" width="7" customWidth="1"/>
    <col min="2" max="3" width="13.26953125" customWidth="1"/>
    <col min="4" max="4" width="12.54296875" customWidth="1"/>
    <col min="5" max="5" width="8.81640625" customWidth="1"/>
    <col min="6" max="6" width="6.54296875" bestFit="1" customWidth="1"/>
    <col min="7" max="7" width="8.7265625" customWidth="1"/>
    <col min="10" max="11" width="10.26953125" customWidth="1"/>
  </cols>
  <sheetData>
    <row r="1" spans="1:11">
      <c r="A1" s="384" t="s">
        <v>87</v>
      </c>
      <c r="B1" s="385"/>
      <c r="C1" s="385"/>
      <c r="D1" s="385"/>
      <c r="E1" s="385"/>
      <c r="F1" s="385"/>
      <c r="G1" s="385"/>
      <c r="H1" s="385"/>
      <c r="I1" s="385"/>
      <c r="J1" s="385"/>
      <c r="K1" s="386"/>
    </row>
    <row r="2" spans="1:11" ht="15" thickBot="1">
      <c r="A2" s="387"/>
      <c r="B2" s="388"/>
      <c r="C2" s="388"/>
      <c r="D2" s="388"/>
      <c r="E2" s="388"/>
      <c r="F2" s="388"/>
      <c r="G2" s="388"/>
      <c r="H2" s="388"/>
      <c r="I2" s="388"/>
      <c r="J2" s="388"/>
      <c r="K2" s="389"/>
    </row>
    <row r="3" spans="1:11" ht="15" thickBot="1">
      <c r="A3" s="390" t="s">
        <v>90</v>
      </c>
      <c r="B3" s="391"/>
      <c r="C3" s="391"/>
      <c r="D3" s="391"/>
      <c r="E3" s="391"/>
      <c r="F3" s="391"/>
      <c r="G3" s="391"/>
      <c r="H3" s="391"/>
      <c r="I3" s="391"/>
      <c r="J3" s="391"/>
      <c r="K3" s="392"/>
    </row>
    <row r="4" spans="1:11" ht="15.75" customHeight="1" thickBot="1">
      <c r="A4" s="57" t="s">
        <v>18</v>
      </c>
      <c r="B4" s="303" t="s">
        <v>19</v>
      </c>
      <c r="C4" s="304"/>
      <c r="D4" s="305"/>
      <c r="E4" s="394" t="s">
        <v>20</v>
      </c>
      <c r="F4" s="395"/>
      <c r="G4" s="396"/>
      <c r="H4" s="320" t="s">
        <v>21</v>
      </c>
      <c r="I4" s="320" t="s">
        <v>22</v>
      </c>
      <c r="J4" s="325" t="s">
        <v>23</v>
      </c>
      <c r="K4" s="292" t="s">
        <v>24</v>
      </c>
    </row>
    <row r="5" spans="1:11" ht="15" thickBot="1">
      <c r="A5" s="182">
        <v>2024</v>
      </c>
      <c r="B5" s="306"/>
      <c r="C5" s="307"/>
      <c r="D5" s="308"/>
      <c r="E5" s="114" t="s">
        <v>25</v>
      </c>
      <c r="F5" s="88" t="str">
        <f>'Voucher Pg 1'!G20</f>
        <v>Rate</v>
      </c>
      <c r="G5" s="63" t="s">
        <v>27</v>
      </c>
      <c r="H5" s="321"/>
      <c r="I5" s="393"/>
      <c r="J5" s="366"/>
      <c r="K5" s="321"/>
    </row>
    <row r="6" spans="1:11" ht="19.5" customHeight="1">
      <c r="A6" s="151"/>
      <c r="B6" s="399"/>
      <c r="C6" s="400"/>
      <c r="D6" s="401"/>
      <c r="E6" s="173"/>
      <c r="F6" s="176"/>
      <c r="G6" s="119">
        <f>E6*F6</f>
        <v>0</v>
      </c>
      <c r="H6" s="66"/>
      <c r="I6" s="66"/>
      <c r="J6" s="66"/>
      <c r="K6" s="62">
        <f>SUM(G6,H6,I6,J6)</f>
        <v>0</v>
      </c>
    </row>
    <row r="7" spans="1:11" ht="19.5" customHeight="1">
      <c r="A7" s="152"/>
      <c r="B7" s="381"/>
      <c r="C7" s="382"/>
      <c r="D7" s="383"/>
      <c r="E7" s="82"/>
      <c r="F7" s="176"/>
      <c r="G7" s="119">
        <f t="shared" ref="G7:G40" si="0">E7*F7</f>
        <v>0</v>
      </c>
      <c r="H7" s="65"/>
      <c r="I7" s="65"/>
      <c r="J7" s="65"/>
      <c r="K7" s="62">
        <f t="shared" ref="K7:K38" si="1">SUM(G7,H7,I7,J7)</f>
        <v>0</v>
      </c>
    </row>
    <row r="8" spans="1:11" ht="19.5" customHeight="1">
      <c r="A8" s="154"/>
      <c r="B8" s="402"/>
      <c r="C8" s="403"/>
      <c r="D8" s="404"/>
      <c r="E8" s="175"/>
      <c r="F8" s="176"/>
      <c r="G8" s="119">
        <f t="shared" si="0"/>
        <v>0</v>
      </c>
      <c r="H8" s="81"/>
      <c r="I8" s="81"/>
      <c r="J8" s="81"/>
      <c r="K8" s="62">
        <f t="shared" si="1"/>
        <v>0</v>
      </c>
    </row>
    <row r="9" spans="1:11" ht="19.5" customHeight="1">
      <c r="A9" s="152"/>
      <c r="B9" s="381"/>
      <c r="C9" s="382"/>
      <c r="D9" s="383"/>
      <c r="E9" s="82"/>
      <c r="F9" s="176"/>
      <c r="G9" s="119">
        <f t="shared" si="0"/>
        <v>0</v>
      </c>
      <c r="H9" s="65"/>
      <c r="I9" s="65"/>
      <c r="J9" s="81"/>
      <c r="K9" s="62">
        <f t="shared" si="1"/>
        <v>0</v>
      </c>
    </row>
    <row r="10" spans="1:11" ht="19.5" customHeight="1">
      <c r="A10" s="152"/>
      <c r="B10" s="381"/>
      <c r="C10" s="382"/>
      <c r="D10" s="383"/>
      <c r="E10" s="82"/>
      <c r="F10" s="176"/>
      <c r="G10" s="119">
        <f t="shared" si="0"/>
        <v>0</v>
      </c>
      <c r="H10" s="65"/>
      <c r="I10" s="82"/>
      <c r="J10" s="65"/>
      <c r="K10" s="62">
        <f t="shared" si="1"/>
        <v>0</v>
      </c>
    </row>
    <row r="11" spans="1:11" ht="19.5" customHeight="1">
      <c r="A11" s="152"/>
      <c r="B11" s="381"/>
      <c r="C11" s="382"/>
      <c r="D11" s="383"/>
      <c r="E11" s="82"/>
      <c r="F11" s="176"/>
      <c r="G11" s="119">
        <f t="shared" si="0"/>
        <v>0</v>
      </c>
      <c r="H11" s="65"/>
      <c r="I11" s="65"/>
      <c r="J11" s="66"/>
      <c r="K11" s="62">
        <f t="shared" si="1"/>
        <v>0</v>
      </c>
    </row>
    <row r="12" spans="1:11" ht="19.5" customHeight="1">
      <c r="A12" s="152"/>
      <c r="B12" s="381"/>
      <c r="C12" s="382"/>
      <c r="D12" s="383"/>
      <c r="E12" s="82"/>
      <c r="F12" s="176"/>
      <c r="G12" s="119">
        <f t="shared" si="0"/>
        <v>0</v>
      </c>
      <c r="H12" s="65"/>
      <c r="I12" s="65"/>
      <c r="J12" s="65"/>
      <c r="K12" s="62">
        <f t="shared" si="1"/>
        <v>0</v>
      </c>
    </row>
    <row r="13" spans="1:11" ht="19.5" customHeight="1">
      <c r="A13" s="152"/>
      <c r="B13" s="381"/>
      <c r="C13" s="382"/>
      <c r="D13" s="383"/>
      <c r="E13" s="82"/>
      <c r="F13" s="176"/>
      <c r="G13" s="119">
        <f t="shared" si="0"/>
        <v>0</v>
      </c>
      <c r="H13" s="65"/>
      <c r="I13" s="65"/>
      <c r="J13" s="65"/>
      <c r="K13" s="62">
        <f t="shared" si="1"/>
        <v>0</v>
      </c>
    </row>
    <row r="14" spans="1:11" ht="19.5" customHeight="1">
      <c r="A14" s="152"/>
      <c r="B14" s="381"/>
      <c r="C14" s="382"/>
      <c r="D14" s="383"/>
      <c r="E14" s="82"/>
      <c r="F14" s="176"/>
      <c r="G14" s="119">
        <f t="shared" si="0"/>
        <v>0</v>
      </c>
      <c r="H14" s="65"/>
      <c r="I14" s="65"/>
      <c r="J14" s="65"/>
      <c r="K14" s="62">
        <f t="shared" si="1"/>
        <v>0</v>
      </c>
    </row>
    <row r="15" spans="1:11" ht="19.5" customHeight="1">
      <c r="A15" s="152"/>
      <c r="B15" s="381"/>
      <c r="C15" s="382"/>
      <c r="D15" s="383"/>
      <c r="E15" s="82"/>
      <c r="F15" s="176"/>
      <c r="G15" s="119">
        <f t="shared" si="0"/>
        <v>0</v>
      </c>
      <c r="H15" s="65"/>
      <c r="I15" s="65"/>
      <c r="J15" s="65"/>
      <c r="K15" s="62">
        <f t="shared" si="1"/>
        <v>0</v>
      </c>
    </row>
    <row r="16" spans="1:11" ht="19.5" customHeight="1">
      <c r="A16" s="152"/>
      <c r="B16" s="381"/>
      <c r="C16" s="382"/>
      <c r="D16" s="383"/>
      <c r="E16" s="82"/>
      <c r="F16" s="176"/>
      <c r="G16" s="119">
        <f t="shared" si="0"/>
        <v>0</v>
      </c>
      <c r="H16" s="65"/>
      <c r="I16" s="65"/>
      <c r="J16" s="65"/>
      <c r="K16" s="62">
        <f t="shared" si="1"/>
        <v>0</v>
      </c>
    </row>
    <row r="17" spans="1:11" ht="19.5" customHeight="1">
      <c r="A17" s="152"/>
      <c r="B17" s="381"/>
      <c r="C17" s="382"/>
      <c r="D17" s="383"/>
      <c r="E17" s="82"/>
      <c r="F17" s="176"/>
      <c r="G17" s="119">
        <f t="shared" si="0"/>
        <v>0</v>
      </c>
      <c r="H17" s="65"/>
      <c r="I17" s="65"/>
      <c r="J17" s="65"/>
      <c r="K17" s="62">
        <f t="shared" si="1"/>
        <v>0</v>
      </c>
    </row>
    <row r="18" spans="1:11" ht="19.5" customHeight="1">
      <c r="A18" s="152"/>
      <c r="B18" s="381"/>
      <c r="C18" s="382"/>
      <c r="D18" s="383"/>
      <c r="E18" s="82"/>
      <c r="F18" s="176"/>
      <c r="G18" s="119">
        <f t="shared" si="0"/>
        <v>0</v>
      </c>
      <c r="H18" s="65"/>
      <c r="I18" s="65"/>
      <c r="J18" s="65"/>
      <c r="K18" s="62">
        <f t="shared" si="1"/>
        <v>0</v>
      </c>
    </row>
    <row r="19" spans="1:11" ht="19.5" customHeight="1">
      <c r="A19" s="152"/>
      <c r="B19" s="381"/>
      <c r="C19" s="382"/>
      <c r="D19" s="383"/>
      <c r="E19" s="82"/>
      <c r="F19" s="176"/>
      <c r="G19" s="119">
        <f t="shared" si="0"/>
        <v>0</v>
      </c>
      <c r="H19" s="65"/>
      <c r="I19" s="65"/>
      <c r="J19" s="65"/>
      <c r="K19" s="62">
        <f t="shared" si="1"/>
        <v>0</v>
      </c>
    </row>
    <row r="20" spans="1:11" ht="19.5" customHeight="1">
      <c r="A20" s="152"/>
      <c r="B20" s="381"/>
      <c r="C20" s="382"/>
      <c r="D20" s="383"/>
      <c r="E20" s="82"/>
      <c r="F20" s="176"/>
      <c r="G20" s="119">
        <f t="shared" si="0"/>
        <v>0</v>
      </c>
      <c r="H20" s="65"/>
      <c r="I20" s="65"/>
      <c r="J20" s="65"/>
      <c r="K20" s="62">
        <f t="shared" si="1"/>
        <v>0</v>
      </c>
    </row>
    <row r="21" spans="1:11" ht="19.5" customHeight="1">
      <c r="A21" s="152"/>
      <c r="B21" s="381"/>
      <c r="C21" s="382"/>
      <c r="D21" s="383"/>
      <c r="E21" s="82"/>
      <c r="F21" s="176"/>
      <c r="G21" s="119">
        <f t="shared" si="0"/>
        <v>0</v>
      </c>
      <c r="H21" s="65"/>
      <c r="I21" s="65"/>
      <c r="J21" s="65"/>
      <c r="K21" s="62">
        <f t="shared" si="1"/>
        <v>0</v>
      </c>
    </row>
    <row r="22" spans="1:11" ht="19.5" customHeight="1">
      <c r="A22" s="152"/>
      <c r="B22" s="381"/>
      <c r="C22" s="382"/>
      <c r="D22" s="383"/>
      <c r="E22" s="82"/>
      <c r="F22" s="176"/>
      <c r="G22" s="119">
        <f t="shared" si="0"/>
        <v>0</v>
      </c>
      <c r="H22" s="65"/>
      <c r="I22" s="65"/>
      <c r="J22" s="65"/>
      <c r="K22" s="62">
        <f t="shared" si="1"/>
        <v>0</v>
      </c>
    </row>
    <row r="23" spans="1:11" ht="19.5" customHeight="1">
      <c r="A23" s="152"/>
      <c r="B23" s="381"/>
      <c r="C23" s="382"/>
      <c r="D23" s="383"/>
      <c r="E23" s="82"/>
      <c r="F23" s="176"/>
      <c r="G23" s="119">
        <f t="shared" si="0"/>
        <v>0</v>
      </c>
      <c r="H23" s="65"/>
      <c r="I23" s="65"/>
      <c r="J23" s="65"/>
      <c r="K23" s="62">
        <f t="shared" si="1"/>
        <v>0</v>
      </c>
    </row>
    <row r="24" spans="1:11" ht="19.5" customHeight="1">
      <c r="A24" s="152"/>
      <c r="B24" s="381"/>
      <c r="C24" s="382"/>
      <c r="D24" s="383"/>
      <c r="E24" s="82"/>
      <c r="F24" s="176"/>
      <c r="G24" s="119">
        <f t="shared" si="0"/>
        <v>0</v>
      </c>
      <c r="H24" s="65"/>
      <c r="I24" s="65"/>
      <c r="J24" s="65"/>
      <c r="K24" s="62">
        <f t="shared" si="1"/>
        <v>0</v>
      </c>
    </row>
    <row r="25" spans="1:11" ht="19.5" customHeight="1">
      <c r="A25" s="152"/>
      <c r="B25" s="381"/>
      <c r="C25" s="382"/>
      <c r="D25" s="383"/>
      <c r="E25" s="82"/>
      <c r="F25" s="176"/>
      <c r="G25" s="119">
        <f t="shared" si="0"/>
        <v>0</v>
      </c>
      <c r="H25" s="65"/>
      <c r="I25" s="65"/>
      <c r="J25" s="65"/>
      <c r="K25" s="62">
        <f t="shared" si="1"/>
        <v>0</v>
      </c>
    </row>
    <row r="26" spans="1:11" ht="19.5" customHeight="1">
      <c r="A26" s="152"/>
      <c r="B26" s="381"/>
      <c r="C26" s="382"/>
      <c r="D26" s="383"/>
      <c r="E26" s="82"/>
      <c r="F26" s="176"/>
      <c r="G26" s="119">
        <f t="shared" si="0"/>
        <v>0</v>
      </c>
      <c r="H26" s="65"/>
      <c r="I26" s="65"/>
      <c r="J26" s="65"/>
      <c r="K26" s="62">
        <f t="shared" si="1"/>
        <v>0</v>
      </c>
    </row>
    <row r="27" spans="1:11" ht="19.5" customHeight="1">
      <c r="A27" s="152"/>
      <c r="B27" s="381"/>
      <c r="C27" s="382"/>
      <c r="D27" s="383"/>
      <c r="E27" s="82"/>
      <c r="F27" s="176"/>
      <c r="G27" s="119">
        <f t="shared" si="0"/>
        <v>0</v>
      </c>
      <c r="H27" s="65"/>
      <c r="I27" s="65"/>
      <c r="J27" s="65"/>
      <c r="K27" s="62">
        <f t="shared" si="1"/>
        <v>0</v>
      </c>
    </row>
    <row r="28" spans="1:11" ht="19.5" customHeight="1">
      <c r="A28" s="152"/>
      <c r="B28" s="381"/>
      <c r="C28" s="382"/>
      <c r="D28" s="383"/>
      <c r="E28" s="82"/>
      <c r="F28" s="176"/>
      <c r="G28" s="119">
        <f t="shared" si="0"/>
        <v>0</v>
      </c>
      <c r="H28" s="65"/>
      <c r="I28" s="65"/>
      <c r="J28" s="65"/>
      <c r="K28" s="62">
        <f t="shared" si="1"/>
        <v>0</v>
      </c>
    </row>
    <row r="29" spans="1:11" ht="19.5" customHeight="1">
      <c r="A29" s="152"/>
      <c r="B29" s="381"/>
      <c r="C29" s="382"/>
      <c r="D29" s="383"/>
      <c r="E29" s="82"/>
      <c r="F29" s="176"/>
      <c r="G29" s="119">
        <f t="shared" si="0"/>
        <v>0</v>
      </c>
      <c r="H29" s="65"/>
      <c r="I29" s="65"/>
      <c r="J29" s="65"/>
      <c r="K29" s="62">
        <f t="shared" si="1"/>
        <v>0</v>
      </c>
    </row>
    <row r="30" spans="1:11" ht="19.5" customHeight="1">
      <c r="A30" s="152"/>
      <c r="B30" s="381"/>
      <c r="C30" s="382"/>
      <c r="D30" s="383"/>
      <c r="E30" s="82"/>
      <c r="F30" s="176"/>
      <c r="G30" s="119">
        <f t="shared" si="0"/>
        <v>0</v>
      </c>
      <c r="H30" s="65"/>
      <c r="I30" s="65"/>
      <c r="J30" s="65"/>
      <c r="K30" s="62">
        <f t="shared" si="1"/>
        <v>0</v>
      </c>
    </row>
    <row r="31" spans="1:11" ht="19.5" customHeight="1">
      <c r="A31" s="152"/>
      <c r="B31" s="381"/>
      <c r="C31" s="382"/>
      <c r="D31" s="383"/>
      <c r="E31" s="82"/>
      <c r="F31" s="176"/>
      <c r="G31" s="119">
        <f t="shared" si="0"/>
        <v>0</v>
      </c>
      <c r="H31" s="65"/>
      <c r="I31" s="65"/>
      <c r="J31" s="65"/>
      <c r="K31" s="62">
        <f t="shared" si="1"/>
        <v>0</v>
      </c>
    </row>
    <row r="32" spans="1:11" ht="19.5" customHeight="1">
      <c r="A32" s="152"/>
      <c r="B32" s="381"/>
      <c r="C32" s="382"/>
      <c r="D32" s="383"/>
      <c r="E32" s="82"/>
      <c r="F32" s="176"/>
      <c r="G32" s="119">
        <f t="shared" si="0"/>
        <v>0</v>
      </c>
      <c r="H32" s="65"/>
      <c r="I32" s="65"/>
      <c r="J32" s="65"/>
      <c r="K32" s="62">
        <f t="shared" si="1"/>
        <v>0</v>
      </c>
    </row>
    <row r="33" spans="1:11" ht="19.5" customHeight="1">
      <c r="A33" s="152"/>
      <c r="B33" s="381"/>
      <c r="C33" s="382"/>
      <c r="D33" s="383"/>
      <c r="E33" s="82"/>
      <c r="F33" s="176"/>
      <c r="G33" s="119">
        <f t="shared" si="0"/>
        <v>0</v>
      </c>
      <c r="H33" s="65"/>
      <c r="I33" s="65"/>
      <c r="J33" s="65"/>
      <c r="K33" s="62">
        <f t="shared" si="1"/>
        <v>0</v>
      </c>
    </row>
    <row r="34" spans="1:11" ht="19.5" customHeight="1">
      <c r="A34" s="152"/>
      <c r="B34" s="381"/>
      <c r="C34" s="382"/>
      <c r="D34" s="383"/>
      <c r="E34" s="82"/>
      <c r="F34" s="176"/>
      <c r="G34" s="119">
        <f t="shared" si="0"/>
        <v>0</v>
      </c>
      <c r="H34" s="65"/>
      <c r="I34" s="65"/>
      <c r="J34" s="65"/>
      <c r="K34" s="62">
        <f t="shared" si="1"/>
        <v>0</v>
      </c>
    </row>
    <row r="35" spans="1:11" ht="19.5" customHeight="1">
      <c r="A35" s="152"/>
      <c r="B35" s="381"/>
      <c r="C35" s="382"/>
      <c r="D35" s="383"/>
      <c r="E35" s="82"/>
      <c r="F35" s="176"/>
      <c r="G35" s="119">
        <f t="shared" si="0"/>
        <v>0</v>
      </c>
      <c r="H35" s="65"/>
      <c r="I35" s="65"/>
      <c r="J35" s="65"/>
      <c r="K35" s="62">
        <f t="shared" si="1"/>
        <v>0</v>
      </c>
    </row>
    <row r="36" spans="1:11" ht="19.5" customHeight="1">
      <c r="A36" s="152"/>
      <c r="B36" s="381"/>
      <c r="C36" s="382"/>
      <c r="D36" s="383"/>
      <c r="E36" s="82"/>
      <c r="F36" s="176"/>
      <c r="G36" s="119">
        <f t="shared" si="0"/>
        <v>0</v>
      </c>
      <c r="H36" s="65"/>
      <c r="I36" s="65"/>
      <c r="J36" s="65"/>
      <c r="K36" s="62">
        <f t="shared" si="1"/>
        <v>0</v>
      </c>
    </row>
    <row r="37" spans="1:11" ht="19.5" customHeight="1">
      <c r="A37" s="152"/>
      <c r="B37" s="381"/>
      <c r="C37" s="382"/>
      <c r="D37" s="383"/>
      <c r="E37" s="82"/>
      <c r="F37" s="176"/>
      <c r="G37" s="119">
        <f t="shared" si="0"/>
        <v>0</v>
      </c>
      <c r="H37" s="65"/>
      <c r="I37" s="65"/>
      <c r="J37" s="65"/>
      <c r="K37" s="62">
        <f t="shared" si="1"/>
        <v>0</v>
      </c>
    </row>
    <row r="38" spans="1:11" ht="19.5" customHeight="1">
      <c r="A38" s="152"/>
      <c r="B38" s="381"/>
      <c r="C38" s="382"/>
      <c r="D38" s="383"/>
      <c r="E38" s="82"/>
      <c r="F38" s="176"/>
      <c r="G38" s="119">
        <f t="shared" si="0"/>
        <v>0</v>
      </c>
      <c r="H38" s="65"/>
      <c r="I38" s="65"/>
      <c r="J38" s="65"/>
      <c r="K38" s="62">
        <f t="shared" si="1"/>
        <v>0</v>
      </c>
    </row>
    <row r="39" spans="1:11" ht="19.5" customHeight="1">
      <c r="A39" s="152"/>
      <c r="B39" s="381"/>
      <c r="C39" s="382"/>
      <c r="D39" s="383"/>
      <c r="E39" s="82"/>
      <c r="F39" s="176"/>
      <c r="G39" s="119">
        <f t="shared" si="0"/>
        <v>0</v>
      </c>
      <c r="H39" s="65"/>
      <c r="I39" s="65"/>
      <c r="J39" s="65"/>
      <c r="K39" s="62">
        <f>SUM(G39,H39,I39,J39)</f>
        <v>0</v>
      </c>
    </row>
    <row r="40" spans="1:11" ht="19.5" customHeight="1" thickBot="1">
      <c r="A40" s="153"/>
      <c r="B40" s="378"/>
      <c r="C40" s="379"/>
      <c r="D40" s="380"/>
      <c r="E40" s="174"/>
      <c r="F40" s="176"/>
      <c r="G40" s="120">
        <f t="shared" si="0"/>
        <v>0</v>
      </c>
      <c r="H40" s="67"/>
      <c r="I40" s="67"/>
      <c r="J40" s="67"/>
      <c r="K40" s="116">
        <f>SUM(G40,H40,I40,J40)</f>
        <v>0</v>
      </c>
    </row>
    <row r="41" spans="1:11" ht="19.5" customHeight="1" thickTop="1" thickBot="1">
      <c r="A41" s="397" t="str">
        <f xml:space="preserve"> A3 &amp; " Totals:  "</f>
        <v xml:space="preserve">Sheet No. 3  Totals:  </v>
      </c>
      <c r="B41" s="398"/>
      <c r="C41" s="398"/>
      <c r="D41" s="398"/>
      <c r="E41" s="87"/>
      <c r="F41" s="87"/>
      <c r="G41" s="87">
        <f>SUM(G6:G40)</f>
        <v>0</v>
      </c>
      <c r="H41" s="87">
        <f>SUM(H6:H40)</f>
        <v>0</v>
      </c>
      <c r="I41" s="87">
        <f>SUM(I6:I40)</f>
        <v>0</v>
      </c>
      <c r="J41" s="87">
        <f>SUM(J6:J40)</f>
        <v>0</v>
      </c>
      <c r="K41" s="86">
        <f>SUM(K6:K40)</f>
        <v>0</v>
      </c>
    </row>
    <row r="97" spans="1:3" hidden="1">
      <c r="A97" s="142" t="s">
        <v>89</v>
      </c>
      <c r="B97" s="142"/>
      <c r="C97" s="142"/>
    </row>
    <row r="98" spans="1:3" hidden="1"/>
    <row r="99" spans="1:3" hidden="1">
      <c r="A99">
        <v>0.54500000000000004</v>
      </c>
    </row>
    <row r="100" spans="1:3" hidden="1">
      <c r="A100">
        <v>0.53500000000000003</v>
      </c>
    </row>
    <row r="101" spans="1:3" hidden="1">
      <c r="A101">
        <v>0.54</v>
      </c>
    </row>
    <row r="102" spans="1:3" hidden="1">
      <c r="A102" s="180">
        <v>0.57499999999999996</v>
      </c>
    </row>
    <row r="103" spans="1:3" hidden="1">
      <c r="A103" s="180">
        <v>0.56000000000000005</v>
      </c>
    </row>
    <row r="104" spans="1:3" hidden="1">
      <c r="A104" s="180">
        <v>0.45</v>
      </c>
    </row>
    <row r="105" spans="1:3" hidden="1">
      <c r="A105" s="180">
        <v>0.25</v>
      </c>
    </row>
    <row r="106" spans="1:3" hidden="1"/>
    <row r="107" spans="1:3" hidden="1">
      <c r="A107" s="142" t="s">
        <v>56</v>
      </c>
      <c r="B107" s="142"/>
      <c r="C107" s="142"/>
    </row>
    <row r="108" spans="1:3" hidden="1">
      <c r="A108" t="s">
        <v>57</v>
      </c>
    </row>
    <row r="109" spans="1:3" hidden="1">
      <c r="A109" t="s">
        <v>58</v>
      </c>
    </row>
    <row r="110" spans="1:3" hidden="1"/>
    <row r="111" spans="1:3" hidden="1">
      <c r="A111" s="142" t="s">
        <v>59</v>
      </c>
      <c r="B111" s="142"/>
      <c r="C111" s="142"/>
    </row>
    <row r="112" spans="1:3" hidden="1">
      <c r="A112" t="s">
        <v>57</v>
      </c>
    </row>
    <row r="113" spans="1:1" hidden="1">
      <c r="A113" t="s">
        <v>58</v>
      </c>
    </row>
    <row r="114" spans="1:1" hidden="1"/>
    <row r="115" spans="1:1" hidden="1">
      <c r="A115">
        <v>2014</v>
      </c>
    </row>
    <row r="116" spans="1:1" hidden="1">
      <c r="A116">
        <v>2015</v>
      </c>
    </row>
    <row r="117" spans="1:1" hidden="1">
      <c r="A117">
        <v>2016</v>
      </c>
    </row>
    <row r="118" spans="1:1" hidden="1">
      <c r="A118">
        <v>2017</v>
      </c>
    </row>
    <row r="119" spans="1:1" hidden="1">
      <c r="A119">
        <v>2018</v>
      </c>
    </row>
    <row r="120" spans="1:1" hidden="1"/>
    <row r="121" spans="1:1" hidden="1"/>
    <row r="122" spans="1:1" hidden="1">
      <c r="A122" s="158" t="s">
        <v>61</v>
      </c>
    </row>
    <row r="123" spans="1:1" hidden="1">
      <c r="A123" s="158" t="s">
        <v>62</v>
      </c>
    </row>
    <row r="124" spans="1:1" hidden="1">
      <c r="A124" s="158" t="s">
        <v>63</v>
      </c>
    </row>
    <row r="125" spans="1:1" hidden="1">
      <c r="A125" s="158" t="s">
        <v>64</v>
      </c>
    </row>
    <row r="126" spans="1:1" hidden="1">
      <c r="A126" s="158" t="s">
        <v>65</v>
      </c>
    </row>
    <row r="127" spans="1:1" hidden="1">
      <c r="A127" s="158" t="s">
        <v>66</v>
      </c>
    </row>
    <row r="128" spans="1:1" hidden="1">
      <c r="A128" s="158" t="s">
        <v>67</v>
      </c>
    </row>
    <row r="129" spans="1:1" hidden="1">
      <c r="A129" s="158" t="s">
        <v>68</v>
      </c>
    </row>
    <row r="130" spans="1:1" hidden="1">
      <c r="A130" s="158" t="s">
        <v>69</v>
      </c>
    </row>
    <row r="131" spans="1:1" hidden="1">
      <c r="A131" s="158" t="s">
        <v>70</v>
      </c>
    </row>
    <row r="132" spans="1:1" hidden="1">
      <c r="A132" s="158" t="s">
        <v>71</v>
      </c>
    </row>
    <row r="133" spans="1:1" hidden="1">
      <c r="A133" s="158" t="s">
        <v>72</v>
      </c>
    </row>
    <row r="134" spans="1:1" hidden="1">
      <c r="A134" s="158" t="s">
        <v>73</v>
      </c>
    </row>
    <row r="135" spans="1:1" hidden="1">
      <c r="A135" s="158" t="s">
        <v>74</v>
      </c>
    </row>
    <row r="136" spans="1:1" hidden="1">
      <c r="A136" s="158" t="s">
        <v>75</v>
      </c>
    </row>
    <row r="137" spans="1:1" hidden="1">
      <c r="A137" s="158" t="s">
        <v>76</v>
      </c>
    </row>
    <row r="138" spans="1:1" hidden="1">
      <c r="A138" s="158" t="s">
        <v>77</v>
      </c>
    </row>
    <row r="139" spans="1:1" hidden="1">
      <c r="A139" s="158" t="s">
        <v>78</v>
      </c>
    </row>
    <row r="140" spans="1:1" hidden="1">
      <c r="A140" s="158" t="s">
        <v>79</v>
      </c>
    </row>
    <row r="141" spans="1:1" hidden="1">
      <c r="A141" s="158" t="s">
        <v>80</v>
      </c>
    </row>
    <row r="142" spans="1:1" hidden="1">
      <c r="A142" s="158" t="s">
        <v>81</v>
      </c>
    </row>
  </sheetData>
  <sheetProtection selectLockedCells="1"/>
  <dataConsolidate/>
  <mergeCells count="44">
    <mergeCell ref="B6:D6"/>
    <mergeCell ref="B7:D7"/>
    <mergeCell ref="B8:D8"/>
    <mergeCell ref="B9:D9"/>
    <mergeCell ref="B10:D10"/>
    <mergeCell ref="B11:D11"/>
    <mergeCell ref="A41:D41"/>
    <mergeCell ref="B36:D36"/>
    <mergeCell ref="B37:D37"/>
    <mergeCell ref="B17:D17"/>
    <mergeCell ref="B18:D18"/>
    <mergeCell ref="B19:D19"/>
    <mergeCell ref="B20:D20"/>
    <mergeCell ref="B21:D21"/>
    <mergeCell ref="B26:D26"/>
    <mergeCell ref="B32:D32"/>
    <mergeCell ref="B12:D12"/>
    <mergeCell ref="B33:D33"/>
    <mergeCell ref="B13:D13"/>
    <mergeCell ref="B14:D14"/>
    <mergeCell ref="B15:D15"/>
    <mergeCell ref="A1:K2"/>
    <mergeCell ref="A3:K3"/>
    <mergeCell ref="I4:I5"/>
    <mergeCell ref="J4:J5"/>
    <mergeCell ref="K4:K5"/>
    <mergeCell ref="H4:H5"/>
    <mergeCell ref="E4:G4"/>
    <mergeCell ref="B4:D5"/>
    <mergeCell ref="B16:D16"/>
    <mergeCell ref="B22:D22"/>
    <mergeCell ref="B28:D28"/>
    <mergeCell ref="B29:D29"/>
    <mergeCell ref="B30:D30"/>
    <mergeCell ref="B40:D40"/>
    <mergeCell ref="B23:D23"/>
    <mergeCell ref="B34:D34"/>
    <mergeCell ref="B24:D24"/>
    <mergeCell ref="B25:D25"/>
    <mergeCell ref="B35:D35"/>
    <mergeCell ref="B38:D38"/>
    <mergeCell ref="B39:D39"/>
    <mergeCell ref="B31:D31"/>
    <mergeCell ref="B27:D27"/>
  </mergeCells>
  <phoneticPr fontId="38" type="noConversion"/>
  <hyperlinks>
    <hyperlink ref="I4:I5" r:id="rId1" display="Lodging" xr:uid="{00000000-0004-0000-0300-000000000000}"/>
  </hyperlinks>
  <pageMargins left="0.15" right="0.15" top="0.2" bottom="0.2" header="0.3" footer="0.3"/>
  <pageSetup scale="95" orientation="portrait"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300-000000000000}">
          <x14:formula1>
            <xm:f>'Voucher Pg 1'!$A$117:$F$117</xm:f>
          </x14:formula1>
          <xm:sqref>A5</xm:sqref>
        </x14:dataValidation>
        <x14:dataValidation type="list" allowBlank="1" showInputMessage="1" showErrorMessage="1" xr:uid="{00000000-0002-0000-0300-000001000000}">
          <x14:formula1>
            <xm:f>INDEX('Voucher Pg 1'!$A$118:$F$119,,MATCH('Voucher Pg 1'!$A$20,'Voucher Pg 1'!$A$117:$F$117,0))</xm:f>
          </x14:formula1>
          <xm:sqref>F7:F40</xm:sqref>
        </x14:dataValidation>
        <x14:dataValidation type="list" allowBlank="1" showInputMessage="1" showErrorMessage="1" xr:uid="{7566AEFC-9AA4-4887-8F1C-299A4BDF14A7}">
          <x14:formula1>
            <xm:f>INDEX('Voucher Pg 1'!$A$118:$B$119,,MATCH($A$5,'Voucher Pg 1'!$A$117:$B$117,0))</xm:f>
          </x14:formula1>
          <xm:sqref>F6</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K142"/>
  <sheetViews>
    <sheetView topLeftCell="A4" workbookViewId="0">
      <selection activeCell="F5" sqref="F5"/>
    </sheetView>
  </sheetViews>
  <sheetFormatPr defaultRowHeight="14.5"/>
  <cols>
    <col min="1" max="1" width="6.81640625" customWidth="1"/>
    <col min="2" max="3" width="13.26953125" customWidth="1"/>
    <col min="4" max="4" width="12.54296875" customWidth="1"/>
    <col min="5" max="5" width="8.81640625" customWidth="1"/>
    <col min="6" max="6" width="6.54296875" bestFit="1" customWidth="1"/>
    <col min="7" max="7" width="8.7265625" customWidth="1"/>
    <col min="10" max="11" width="10.26953125" customWidth="1"/>
  </cols>
  <sheetData>
    <row r="1" spans="1:11">
      <c r="A1" s="384" t="s">
        <v>87</v>
      </c>
      <c r="B1" s="385"/>
      <c r="C1" s="385"/>
      <c r="D1" s="385"/>
      <c r="E1" s="385"/>
      <c r="F1" s="385"/>
      <c r="G1" s="385"/>
      <c r="H1" s="385"/>
      <c r="I1" s="385"/>
      <c r="J1" s="385"/>
      <c r="K1" s="386"/>
    </row>
    <row r="2" spans="1:11" ht="15" thickBot="1">
      <c r="A2" s="387"/>
      <c r="B2" s="388"/>
      <c r="C2" s="388"/>
      <c r="D2" s="388"/>
      <c r="E2" s="388"/>
      <c r="F2" s="388"/>
      <c r="G2" s="388"/>
      <c r="H2" s="388"/>
      <c r="I2" s="388"/>
      <c r="J2" s="388"/>
      <c r="K2" s="389"/>
    </row>
    <row r="3" spans="1:11" ht="15" thickBot="1">
      <c r="A3" s="390" t="s">
        <v>91</v>
      </c>
      <c r="B3" s="391"/>
      <c r="C3" s="391"/>
      <c r="D3" s="391"/>
      <c r="E3" s="391"/>
      <c r="F3" s="391"/>
      <c r="G3" s="391"/>
      <c r="H3" s="391"/>
      <c r="I3" s="391"/>
      <c r="J3" s="391"/>
      <c r="K3" s="392"/>
    </row>
    <row r="4" spans="1:11" ht="15.75" customHeight="1" thickBot="1">
      <c r="A4" s="57" t="s">
        <v>18</v>
      </c>
      <c r="B4" s="303" t="s">
        <v>19</v>
      </c>
      <c r="C4" s="304"/>
      <c r="D4" s="305"/>
      <c r="E4" s="405" t="s">
        <v>20</v>
      </c>
      <c r="F4" s="406"/>
      <c r="G4" s="406"/>
      <c r="H4" s="320" t="s">
        <v>21</v>
      </c>
      <c r="I4" s="320" t="s">
        <v>22</v>
      </c>
      <c r="J4" s="325" t="s">
        <v>23</v>
      </c>
      <c r="K4" s="292" t="s">
        <v>24</v>
      </c>
    </row>
    <row r="5" spans="1:11" ht="15.75" customHeight="1" thickBot="1">
      <c r="A5" s="182">
        <v>2024</v>
      </c>
      <c r="B5" s="306"/>
      <c r="C5" s="307"/>
      <c r="D5" s="308"/>
      <c r="E5" s="112" t="s">
        <v>25</v>
      </c>
      <c r="F5" s="115" t="s">
        <v>26</v>
      </c>
      <c r="G5" s="113" t="s">
        <v>27</v>
      </c>
      <c r="H5" s="321"/>
      <c r="I5" s="393"/>
      <c r="J5" s="366"/>
      <c r="K5" s="321"/>
    </row>
    <row r="6" spans="1:11" ht="19.5" customHeight="1">
      <c r="A6" s="151"/>
      <c r="B6" s="399"/>
      <c r="C6" s="400"/>
      <c r="D6" s="401"/>
      <c r="E6" s="173"/>
      <c r="F6" s="176"/>
      <c r="G6" s="119">
        <f>E6*F6</f>
        <v>0</v>
      </c>
      <c r="H6" s="66"/>
      <c r="I6" s="66"/>
      <c r="J6" s="66"/>
      <c r="K6" s="62">
        <f>SUM(G6,H6,I6,J6)</f>
        <v>0</v>
      </c>
    </row>
    <row r="7" spans="1:11" ht="19.5" customHeight="1">
      <c r="A7" s="152"/>
      <c r="B7" s="381"/>
      <c r="C7" s="382"/>
      <c r="D7" s="383"/>
      <c r="E7" s="82"/>
      <c r="F7" s="176"/>
      <c r="G7" s="119">
        <f t="shared" ref="G7:G40" si="0">E7*F7</f>
        <v>0</v>
      </c>
      <c r="H7" s="65"/>
      <c r="I7" s="65"/>
      <c r="J7" s="65"/>
      <c r="K7" s="62">
        <f t="shared" ref="K7:K39" si="1">SUM(G7,H7,I7,J7)</f>
        <v>0</v>
      </c>
    </row>
    <row r="8" spans="1:11" ht="19.5" customHeight="1">
      <c r="A8" s="154"/>
      <c r="B8" s="402"/>
      <c r="C8" s="403"/>
      <c r="D8" s="404"/>
      <c r="E8" s="175"/>
      <c r="F8" s="176"/>
      <c r="G8" s="119">
        <f t="shared" si="0"/>
        <v>0</v>
      </c>
      <c r="H8" s="81"/>
      <c r="I8" s="81"/>
      <c r="J8" s="81"/>
      <c r="K8" s="62">
        <f t="shared" si="1"/>
        <v>0</v>
      </c>
    </row>
    <row r="9" spans="1:11" ht="19.5" customHeight="1">
      <c r="A9" s="152"/>
      <c r="B9" s="381"/>
      <c r="C9" s="382"/>
      <c r="D9" s="383"/>
      <c r="E9" s="82"/>
      <c r="F9" s="176"/>
      <c r="G9" s="119">
        <f t="shared" si="0"/>
        <v>0</v>
      </c>
      <c r="H9" s="65"/>
      <c r="I9" s="65"/>
      <c r="J9" s="81"/>
      <c r="K9" s="62">
        <f t="shared" si="1"/>
        <v>0</v>
      </c>
    </row>
    <row r="10" spans="1:11" ht="19.5" customHeight="1">
      <c r="A10" s="152"/>
      <c r="B10" s="381"/>
      <c r="C10" s="382"/>
      <c r="D10" s="383"/>
      <c r="E10" s="82"/>
      <c r="F10" s="176"/>
      <c r="G10" s="119">
        <f t="shared" si="0"/>
        <v>0</v>
      </c>
      <c r="H10" s="65"/>
      <c r="I10" s="82"/>
      <c r="J10" s="65"/>
      <c r="K10" s="62">
        <f t="shared" si="1"/>
        <v>0</v>
      </c>
    </row>
    <row r="11" spans="1:11" ht="19.5" customHeight="1">
      <c r="A11" s="152"/>
      <c r="B11" s="381"/>
      <c r="C11" s="382"/>
      <c r="D11" s="383"/>
      <c r="E11" s="82"/>
      <c r="F11" s="176"/>
      <c r="G11" s="119">
        <f t="shared" si="0"/>
        <v>0</v>
      </c>
      <c r="H11" s="65"/>
      <c r="I11" s="65"/>
      <c r="J11" s="66"/>
      <c r="K11" s="62">
        <f t="shared" si="1"/>
        <v>0</v>
      </c>
    </row>
    <row r="12" spans="1:11" ht="19.5" customHeight="1">
      <c r="A12" s="152"/>
      <c r="B12" s="381"/>
      <c r="C12" s="382"/>
      <c r="D12" s="383"/>
      <c r="E12" s="82"/>
      <c r="F12" s="176"/>
      <c r="G12" s="119">
        <f t="shared" si="0"/>
        <v>0</v>
      </c>
      <c r="H12" s="65"/>
      <c r="I12" s="65"/>
      <c r="J12" s="65"/>
      <c r="K12" s="62">
        <f t="shared" si="1"/>
        <v>0</v>
      </c>
    </row>
    <row r="13" spans="1:11" ht="19.5" customHeight="1">
      <c r="A13" s="152"/>
      <c r="B13" s="381"/>
      <c r="C13" s="382"/>
      <c r="D13" s="383"/>
      <c r="E13" s="82"/>
      <c r="F13" s="176"/>
      <c r="G13" s="119">
        <f t="shared" si="0"/>
        <v>0</v>
      </c>
      <c r="H13" s="65"/>
      <c r="I13" s="65"/>
      <c r="J13" s="65"/>
      <c r="K13" s="62">
        <f t="shared" si="1"/>
        <v>0</v>
      </c>
    </row>
    <row r="14" spans="1:11" ht="19.5" customHeight="1">
      <c r="A14" s="152"/>
      <c r="B14" s="381"/>
      <c r="C14" s="382"/>
      <c r="D14" s="383"/>
      <c r="E14" s="82"/>
      <c r="F14" s="176"/>
      <c r="G14" s="119">
        <f t="shared" si="0"/>
        <v>0</v>
      </c>
      <c r="H14" s="65"/>
      <c r="I14" s="65"/>
      <c r="J14" s="65"/>
      <c r="K14" s="62">
        <f t="shared" si="1"/>
        <v>0</v>
      </c>
    </row>
    <row r="15" spans="1:11" ht="19.5" customHeight="1">
      <c r="A15" s="152"/>
      <c r="B15" s="381"/>
      <c r="C15" s="382"/>
      <c r="D15" s="383"/>
      <c r="E15" s="82"/>
      <c r="F15" s="176"/>
      <c r="G15" s="119">
        <f t="shared" si="0"/>
        <v>0</v>
      </c>
      <c r="H15" s="65"/>
      <c r="I15" s="65"/>
      <c r="J15" s="65"/>
      <c r="K15" s="62">
        <f t="shared" si="1"/>
        <v>0</v>
      </c>
    </row>
    <row r="16" spans="1:11" ht="19.5" customHeight="1">
      <c r="A16" s="152"/>
      <c r="B16" s="381"/>
      <c r="C16" s="382"/>
      <c r="D16" s="383"/>
      <c r="E16" s="82"/>
      <c r="F16" s="176"/>
      <c r="G16" s="119">
        <f t="shared" si="0"/>
        <v>0</v>
      </c>
      <c r="H16" s="65"/>
      <c r="I16" s="65"/>
      <c r="J16" s="65"/>
      <c r="K16" s="62">
        <f t="shared" si="1"/>
        <v>0</v>
      </c>
    </row>
    <row r="17" spans="1:11" ht="19.5" customHeight="1">
      <c r="A17" s="152"/>
      <c r="B17" s="381"/>
      <c r="C17" s="382"/>
      <c r="D17" s="383"/>
      <c r="E17" s="82"/>
      <c r="F17" s="176"/>
      <c r="G17" s="119">
        <f t="shared" si="0"/>
        <v>0</v>
      </c>
      <c r="H17" s="65"/>
      <c r="I17" s="65"/>
      <c r="J17" s="65"/>
      <c r="K17" s="62">
        <f t="shared" si="1"/>
        <v>0</v>
      </c>
    </row>
    <row r="18" spans="1:11" ht="19.5" customHeight="1">
      <c r="A18" s="152"/>
      <c r="B18" s="381"/>
      <c r="C18" s="382"/>
      <c r="D18" s="383"/>
      <c r="E18" s="82"/>
      <c r="F18" s="176"/>
      <c r="G18" s="119">
        <f t="shared" si="0"/>
        <v>0</v>
      </c>
      <c r="H18" s="65"/>
      <c r="I18" s="65"/>
      <c r="J18" s="65"/>
      <c r="K18" s="62">
        <f t="shared" si="1"/>
        <v>0</v>
      </c>
    </row>
    <row r="19" spans="1:11" ht="19.5" customHeight="1">
      <c r="A19" s="152"/>
      <c r="B19" s="381"/>
      <c r="C19" s="382"/>
      <c r="D19" s="383"/>
      <c r="E19" s="82"/>
      <c r="F19" s="176"/>
      <c r="G19" s="119">
        <f t="shared" si="0"/>
        <v>0</v>
      </c>
      <c r="H19" s="65"/>
      <c r="I19" s="65"/>
      <c r="J19" s="65"/>
      <c r="K19" s="62">
        <f t="shared" si="1"/>
        <v>0</v>
      </c>
    </row>
    <row r="20" spans="1:11" ht="19.5" customHeight="1">
      <c r="A20" s="152"/>
      <c r="B20" s="381"/>
      <c r="C20" s="382"/>
      <c r="D20" s="383"/>
      <c r="E20" s="82"/>
      <c r="F20" s="176"/>
      <c r="G20" s="119">
        <f t="shared" si="0"/>
        <v>0</v>
      </c>
      <c r="H20" s="65"/>
      <c r="I20" s="65"/>
      <c r="J20" s="65"/>
      <c r="K20" s="62">
        <f t="shared" si="1"/>
        <v>0</v>
      </c>
    </row>
    <row r="21" spans="1:11" ht="19.5" customHeight="1">
      <c r="A21" s="152"/>
      <c r="B21" s="381"/>
      <c r="C21" s="382"/>
      <c r="D21" s="383"/>
      <c r="E21" s="82"/>
      <c r="F21" s="176"/>
      <c r="G21" s="119">
        <f t="shared" si="0"/>
        <v>0</v>
      </c>
      <c r="H21" s="65"/>
      <c r="I21" s="65"/>
      <c r="J21" s="65"/>
      <c r="K21" s="62">
        <f t="shared" si="1"/>
        <v>0</v>
      </c>
    </row>
    <row r="22" spans="1:11" ht="19.5" customHeight="1">
      <c r="A22" s="152"/>
      <c r="B22" s="381"/>
      <c r="C22" s="382"/>
      <c r="D22" s="383"/>
      <c r="E22" s="82"/>
      <c r="F22" s="176"/>
      <c r="G22" s="119">
        <f t="shared" si="0"/>
        <v>0</v>
      </c>
      <c r="H22" s="65"/>
      <c r="I22" s="65"/>
      <c r="J22" s="65"/>
      <c r="K22" s="62">
        <f t="shared" si="1"/>
        <v>0</v>
      </c>
    </row>
    <row r="23" spans="1:11" ht="19.5" customHeight="1">
      <c r="A23" s="152"/>
      <c r="B23" s="381"/>
      <c r="C23" s="382"/>
      <c r="D23" s="383"/>
      <c r="E23" s="82"/>
      <c r="F23" s="176"/>
      <c r="G23" s="119">
        <f t="shared" si="0"/>
        <v>0</v>
      </c>
      <c r="H23" s="65"/>
      <c r="I23" s="65"/>
      <c r="J23" s="65"/>
      <c r="K23" s="62">
        <f t="shared" si="1"/>
        <v>0</v>
      </c>
    </row>
    <row r="24" spans="1:11" ht="19.5" customHeight="1">
      <c r="A24" s="152"/>
      <c r="B24" s="381"/>
      <c r="C24" s="382"/>
      <c r="D24" s="383"/>
      <c r="E24" s="82"/>
      <c r="F24" s="176"/>
      <c r="G24" s="119">
        <f t="shared" si="0"/>
        <v>0</v>
      </c>
      <c r="H24" s="65"/>
      <c r="I24" s="65"/>
      <c r="J24" s="65"/>
      <c r="K24" s="62">
        <f t="shared" si="1"/>
        <v>0</v>
      </c>
    </row>
    <row r="25" spans="1:11" ht="19.5" customHeight="1">
      <c r="A25" s="152"/>
      <c r="B25" s="381"/>
      <c r="C25" s="382"/>
      <c r="D25" s="383"/>
      <c r="E25" s="82"/>
      <c r="F25" s="176"/>
      <c r="G25" s="119">
        <f t="shared" si="0"/>
        <v>0</v>
      </c>
      <c r="H25" s="65"/>
      <c r="I25" s="65"/>
      <c r="J25" s="65"/>
      <c r="K25" s="62">
        <f t="shared" si="1"/>
        <v>0</v>
      </c>
    </row>
    <row r="26" spans="1:11" ht="19.5" customHeight="1">
      <c r="A26" s="152"/>
      <c r="B26" s="381"/>
      <c r="C26" s="382"/>
      <c r="D26" s="383"/>
      <c r="E26" s="82"/>
      <c r="F26" s="176"/>
      <c r="G26" s="119">
        <f t="shared" si="0"/>
        <v>0</v>
      </c>
      <c r="H26" s="65"/>
      <c r="I26" s="65"/>
      <c r="J26" s="65"/>
      <c r="K26" s="62">
        <f t="shared" si="1"/>
        <v>0</v>
      </c>
    </row>
    <row r="27" spans="1:11" ht="19.5" customHeight="1">
      <c r="A27" s="152"/>
      <c r="B27" s="381"/>
      <c r="C27" s="382"/>
      <c r="D27" s="383"/>
      <c r="E27" s="82"/>
      <c r="F27" s="176"/>
      <c r="G27" s="119">
        <f t="shared" si="0"/>
        <v>0</v>
      </c>
      <c r="H27" s="65"/>
      <c r="I27" s="65"/>
      <c r="J27" s="65"/>
      <c r="K27" s="62">
        <f t="shared" si="1"/>
        <v>0</v>
      </c>
    </row>
    <row r="28" spans="1:11" ht="19.5" customHeight="1">
      <c r="A28" s="152"/>
      <c r="B28" s="381"/>
      <c r="C28" s="382"/>
      <c r="D28" s="383"/>
      <c r="E28" s="82"/>
      <c r="F28" s="176"/>
      <c r="G28" s="119">
        <f t="shared" si="0"/>
        <v>0</v>
      </c>
      <c r="H28" s="65"/>
      <c r="I28" s="65"/>
      <c r="J28" s="65"/>
      <c r="K28" s="62">
        <f t="shared" si="1"/>
        <v>0</v>
      </c>
    </row>
    <row r="29" spans="1:11" ht="19.5" customHeight="1">
      <c r="A29" s="152"/>
      <c r="B29" s="381"/>
      <c r="C29" s="382"/>
      <c r="D29" s="383"/>
      <c r="E29" s="82"/>
      <c r="F29" s="176"/>
      <c r="G29" s="119">
        <f t="shared" si="0"/>
        <v>0</v>
      </c>
      <c r="H29" s="65"/>
      <c r="I29" s="65"/>
      <c r="J29" s="65"/>
      <c r="K29" s="62">
        <f t="shared" si="1"/>
        <v>0</v>
      </c>
    </row>
    <row r="30" spans="1:11" ht="19.5" customHeight="1">
      <c r="A30" s="152"/>
      <c r="B30" s="381"/>
      <c r="C30" s="382"/>
      <c r="D30" s="383"/>
      <c r="E30" s="82"/>
      <c r="F30" s="176"/>
      <c r="G30" s="119">
        <f t="shared" si="0"/>
        <v>0</v>
      </c>
      <c r="H30" s="65"/>
      <c r="I30" s="65"/>
      <c r="J30" s="65"/>
      <c r="K30" s="62">
        <f t="shared" si="1"/>
        <v>0</v>
      </c>
    </row>
    <row r="31" spans="1:11" ht="19.5" customHeight="1">
      <c r="A31" s="152"/>
      <c r="B31" s="381"/>
      <c r="C31" s="382"/>
      <c r="D31" s="383"/>
      <c r="E31" s="82"/>
      <c r="F31" s="176"/>
      <c r="G31" s="119">
        <f t="shared" si="0"/>
        <v>0</v>
      </c>
      <c r="H31" s="65"/>
      <c r="I31" s="65"/>
      <c r="J31" s="65"/>
      <c r="K31" s="62">
        <f t="shared" si="1"/>
        <v>0</v>
      </c>
    </row>
    <row r="32" spans="1:11" ht="19.5" customHeight="1">
      <c r="A32" s="152"/>
      <c r="B32" s="381"/>
      <c r="C32" s="382"/>
      <c r="D32" s="383"/>
      <c r="E32" s="82"/>
      <c r="F32" s="176"/>
      <c r="G32" s="119">
        <f t="shared" si="0"/>
        <v>0</v>
      </c>
      <c r="H32" s="65"/>
      <c r="I32" s="65"/>
      <c r="J32" s="65"/>
      <c r="K32" s="62">
        <f t="shared" si="1"/>
        <v>0</v>
      </c>
    </row>
    <row r="33" spans="1:11" ht="19.5" customHeight="1">
      <c r="A33" s="152"/>
      <c r="B33" s="381"/>
      <c r="C33" s="382"/>
      <c r="D33" s="383"/>
      <c r="E33" s="82"/>
      <c r="F33" s="176"/>
      <c r="G33" s="119">
        <f t="shared" si="0"/>
        <v>0</v>
      </c>
      <c r="H33" s="65"/>
      <c r="I33" s="65"/>
      <c r="J33" s="65"/>
      <c r="K33" s="62">
        <f t="shared" si="1"/>
        <v>0</v>
      </c>
    </row>
    <row r="34" spans="1:11" ht="19.5" customHeight="1">
      <c r="A34" s="152"/>
      <c r="B34" s="381"/>
      <c r="C34" s="382"/>
      <c r="D34" s="383"/>
      <c r="E34" s="82"/>
      <c r="F34" s="176"/>
      <c r="G34" s="119">
        <f t="shared" si="0"/>
        <v>0</v>
      </c>
      <c r="H34" s="65"/>
      <c r="I34" s="65"/>
      <c r="J34" s="65"/>
      <c r="K34" s="62">
        <f t="shared" si="1"/>
        <v>0</v>
      </c>
    </row>
    <row r="35" spans="1:11" ht="19.5" customHeight="1">
      <c r="A35" s="152"/>
      <c r="B35" s="381"/>
      <c r="C35" s="382"/>
      <c r="D35" s="383"/>
      <c r="E35" s="82"/>
      <c r="F35" s="176"/>
      <c r="G35" s="119">
        <f t="shared" si="0"/>
        <v>0</v>
      </c>
      <c r="H35" s="65"/>
      <c r="I35" s="65"/>
      <c r="J35" s="65"/>
      <c r="K35" s="62">
        <f t="shared" si="1"/>
        <v>0</v>
      </c>
    </row>
    <row r="36" spans="1:11" ht="19.5" customHeight="1">
      <c r="A36" s="152"/>
      <c r="B36" s="381"/>
      <c r="C36" s="382"/>
      <c r="D36" s="383"/>
      <c r="E36" s="82"/>
      <c r="F36" s="176"/>
      <c r="G36" s="119">
        <f t="shared" si="0"/>
        <v>0</v>
      </c>
      <c r="H36" s="65"/>
      <c r="I36" s="65"/>
      <c r="J36" s="65"/>
      <c r="K36" s="62">
        <f t="shared" si="1"/>
        <v>0</v>
      </c>
    </row>
    <row r="37" spans="1:11" ht="19.5" customHeight="1">
      <c r="A37" s="152"/>
      <c r="B37" s="381"/>
      <c r="C37" s="382"/>
      <c r="D37" s="383"/>
      <c r="E37" s="82"/>
      <c r="F37" s="176"/>
      <c r="G37" s="119">
        <f t="shared" si="0"/>
        <v>0</v>
      </c>
      <c r="H37" s="65"/>
      <c r="I37" s="65"/>
      <c r="J37" s="65"/>
      <c r="K37" s="62">
        <f t="shared" si="1"/>
        <v>0</v>
      </c>
    </row>
    <row r="38" spans="1:11" ht="19.5" customHeight="1">
      <c r="A38" s="152"/>
      <c r="B38" s="381"/>
      <c r="C38" s="382"/>
      <c r="D38" s="383"/>
      <c r="E38" s="82"/>
      <c r="F38" s="176"/>
      <c r="G38" s="119">
        <f t="shared" si="0"/>
        <v>0</v>
      </c>
      <c r="H38" s="65"/>
      <c r="I38" s="65"/>
      <c r="J38" s="65"/>
      <c r="K38" s="62">
        <f t="shared" si="1"/>
        <v>0</v>
      </c>
    </row>
    <row r="39" spans="1:11" ht="19.5" customHeight="1">
      <c r="A39" s="152"/>
      <c r="B39" s="381"/>
      <c r="C39" s="382"/>
      <c r="D39" s="383"/>
      <c r="E39" s="82"/>
      <c r="F39" s="176"/>
      <c r="G39" s="119">
        <f t="shared" si="0"/>
        <v>0</v>
      </c>
      <c r="H39" s="65"/>
      <c r="I39" s="65"/>
      <c r="J39" s="65"/>
      <c r="K39" s="62">
        <f t="shared" si="1"/>
        <v>0</v>
      </c>
    </row>
    <row r="40" spans="1:11" ht="19.5" customHeight="1" thickBot="1">
      <c r="A40" s="153"/>
      <c r="B40" s="378"/>
      <c r="C40" s="379"/>
      <c r="D40" s="380"/>
      <c r="E40" s="67"/>
      <c r="F40" s="176"/>
      <c r="G40" s="120">
        <f t="shared" si="0"/>
        <v>0</v>
      </c>
      <c r="H40" s="67"/>
      <c r="I40" s="67"/>
      <c r="J40" s="67"/>
      <c r="K40" s="149">
        <f>SUM(F41,H40,I40,J40)</f>
        <v>0</v>
      </c>
    </row>
    <row r="41" spans="1:11" ht="19.5" customHeight="1" thickTop="1" thickBot="1">
      <c r="A41" s="397" t="str">
        <f xml:space="preserve"> A3 &amp; " Totals:  "</f>
        <v xml:space="preserve">Sheet No. 4  Totals:  </v>
      </c>
      <c r="B41" s="398"/>
      <c r="C41" s="398"/>
      <c r="D41" s="407"/>
      <c r="E41" s="89"/>
      <c r="F41" s="89"/>
      <c r="G41" s="89">
        <f>SUM(G6:G40)</f>
        <v>0</v>
      </c>
      <c r="H41" s="89">
        <f>SUM(H6:H40)</f>
        <v>0</v>
      </c>
      <c r="I41" s="89">
        <f>SUM(I6:I40)</f>
        <v>0</v>
      </c>
      <c r="J41" s="89">
        <f>SUM(J6:J40)</f>
        <v>0</v>
      </c>
      <c r="K41" s="150">
        <f>SUM(K6:K40)</f>
        <v>0</v>
      </c>
    </row>
    <row r="97" spans="1:3" hidden="1">
      <c r="A97" s="142" t="s">
        <v>89</v>
      </c>
      <c r="B97" s="142"/>
      <c r="C97" s="142"/>
    </row>
    <row r="98" spans="1:3" hidden="1"/>
    <row r="99" spans="1:3" hidden="1">
      <c r="A99">
        <v>0.54500000000000004</v>
      </c>
    </row>
    <row r="100" spans="1:3" hidden="1">
      <c r="A100">
        <v>0.53500000000000003</v>
      </c>
    </row>
    <row r="101" spans="1:3" hidden="1">
      <c r="A101">
        <v>0.54</v>
      </c>
    </row>
    <row r="102" spans="1:3" hidden="1">
      <c r="A102" s="180">
        <v>0.57499999999999996</v>
      </c>
    </row>
    <row r="103" spans="1:3" hidden="1">
      <c r="A103" s="180">
        <v>0.56000000000000005</v>
      </c>
    </row>
    <row r="104" spans="1:3" hidden="1">
      <c r="A104" s="180">
        <v>0.45</v>
      </c>
    </row>
    <row r="105" spans="1:3" hidden="1">
      <c r="A105" s="180">
        <v>0.25</v>
      </c>
    </row>
    <row r="106" spans="1:3" hidden="1"/>
    <row r="107" spans="1:3" hidden="1">
      <c r="A107" s="142" t="s">
        <v>56</v>
      </c>
      <c r="B107" s="142"/>
      <c r="C107" s="142"/>
    </row>
    <row r="108" spans="1:3" hidden="1">
      <c r="A108" t="s">
        <v>57</v>
      </c>
    </row>
    <row r="109" spans="1:3" hidden="1">
      <c r="A109" t="s">
        <v>58</v>
      </c>
    </row>
    <row r="110" spans="1:3" hidden="1"/>
    <row r="111" spans="1:3" hidden="1">
      <c r="A111" s="142" t="s">
        <v>59</v>
      </c>
      <c r="B111" s="142"/>
      <c r="C111" s="142"/>
    </row>
    <row r="112" spans="1:3" hidden="1">
      <c r="A112" t="s">
        <v>57</v>
      </c>
    </row>
    <row r="113" spans="1:1" hidden="1">
      <c r="A113" t="s">
        <v>58</v>
      </c>
    </row>
    <row r="114" spans="1:1" hidden="1"/>
    <row r="115" spans="1:1" hidden="1">
      <c r="A115">
        <v>2014</v>
      </c>
    </row>
    <row r="116" spans="1:1" hidden="1">
      <c r="A116">
        <v>2015</v>
      </c>
    </row>
    <row r="117" spans="1:1" hidden="1">
      <c r="A117">
        <v>2016</v>
      </c>
    </row>
    <row r="118" spans="1:1" hidden="1">
      <c r="A118">
        <v>2017</v>
      </c>
    </row>
    <row r="119" spans="1:1" hidden="1">
      <c r="A119">
        <v>2018</v>
      </c>
    </row>
    <row r="120" spans="1:1" hidden="1"/>
    <row r="121" spans="1:1" hidden="1"/>
    <row r="122" spans="1:1" hidden="1">
      <c r="A122" s="158" t="s">
        <v>61</v>
      </c>
    </row>
    <row r="123" spans="1:1" hidden="1">
      <c r="A123" s="158" t="s">
        <v>62</v>
      </c>
    </row>
    <row r="124" spans="1:1" hidden="1">
      <c r="A124" s="158" t="s">
        <v>63</v>
      </c>
    </row>
    <row r="125" spans="1:1" hidden="1">
      <c r="A125" s="158" t="s">
        <v>64</v>
      </c>
    </row>
    <row r="126" spans="1:1" hidden="1">
      <c r="A126" s="158" t="s">
        <v>65</v>
      </c>
    </row>
    <row r="127" spans="1:1" hidden="1">
      <c r="A127" s="158" t="s">
        <v>66</v>
      </c>
    </row>
    <row r="128" spans="1:1" hidden="1">
      <c r="A128" s="158" t="s">
        <v>67</v>
      </c>
    </row>
    <row r="129" spans="1:1" hidden="1">
      <c r="A129" s="158" t="s">
        <v>68</v>
      </c>
    </row>
    <row r="130" spans="1:1" hidden="1">
      <c r="A130" s="158" t="s">
        <v>69</v>
      </c>
    </row>
    <row r="131" spans="1:1" hidden="1">
      <c r="A131" s="158" t="s">
        <v>70</v>
      </c>
    </row>
    <row r="132" spans="1:1" hidden="1">
      <c r="A132" s="158" t="s">
        <v>71</v>
      </c>
    </row>
    <row r="133" spans="1:1" hidden="1">
      <c r="A133" s="158" t="s">
        <v>72</v>
      </c>
    </row>
    <row r="134" spans="1:1" hidden="1">
      <c r="A134" s="158" t="s">
        <v>73</v>
      </c>
    </row>
    <row r="135" spans="1:1" hidden="1">
      <c r="A135" s="158" t="s">
        <v>74</v>
      </c>
    </row>
    <row r="136" spans="1:1" hidden="1">
      <c r="A136" s="158" t="s">
        <v>75</v>
      </c>
    </row>
    <row r="137" spans="1:1" hidden="1">
      <c r="A137" s="158" t="s">
        <v>76</v>
      </c>
    </row>
    <row r="138" spans="1:1" hidden="1">
      <c r="A138" s="158" t="s">
        <v>77</v>
      </c>
    </row>
    <row r="139" spans="1:1" hidden="1">
      <c r="A139" s="158" t="s">
        <v>78</v>
      </c>
    </row>
    <row r="140" spans="1:1" hidden="1">
      <c r="A140" s="158" t="s">
        <v>79</v>
      </c>
    </row>
    <row r="141" spans="1:1" hidden="1">
      <c r="A141" s="158" t="s">
        <v>80</v>
      </c>
    </row>
    <row r="142" spans="1:1" hidden="1">
      <c r="A142" s="158" t="s">
        <v>81</v>
      </c>
    </row>
  </sheetData>
  <sheetProtection selectLockedCells="1"/>
  <mergeCells count="44">
    <mergeCell ref="B25:D25"/>
    <mergeCell ref="B26:D26"/>
    <mergeCell ref="B22:D22"/>
    <mergeCell ref="B7:D7"/>
    <mergeCell ref="B8:D8"/>
    <mergeCell ref="B9:D9"/>
    <mergeCell ref="B14:D14"/>
    <mergeCell ref="B15:D15"/>
    <mergeCell ref="B10:D10"/>
    <mergeCell ref="B11:D11"/>
    <mergeCell ref="B12:D12"/>
    <mergeCell ref="B13:D13"/>
    <mergeCell ref="B23:D23"/>
    <mergeCell ref="B18:D18"/>
    <mergeCell ref="B24:D24"/>
    <mergeCell ref="B19:D19"/>
    <mergeCell ref="A41:D41"/>
    <mergeCell ref="B32:D32"/>
    <mergeCell ref="B33:D33"/>
    <mergeCell ref="B27:D27"/>
    <mergeCell ref="B37:D37"/>
    <mergeCell ref="B29:D29"/>
    <mergeCell ref="B35:D35"/>
    <mergeCell ref="B40:D40"/>
    <mergeCell ref="B30:D30"/>
    <mergeCell ref="B38:D38"/>
    <mergeCell ref="B39:D39"/>
    <mergeCell ref="B31:D31"/>
    <mergeCell ref="B34:D34"/>
    <mergeCell ref="B28:D28"/>
    <mergeCell ref="B36:D36"/>
    <mergeCell ref="A1:K2"/>
    <mergeCell ref="A3:K3"/>
    <mergeCell ref="I4:I5"/>
    <mergeCell ref="J4:J5"/>
    <mergeCell ref="K4:K5"/>
    <mergeCell ref="E4:G4"/>
    <mergeCell ref="H4:H5"/>
    <mergeCell ref="B4:D5"/>
    <mergeCell ref="B20:D20"/>
    <mergeCell ref="B21:D21"/>
    <mergeCell ref="B16:D16"/>
    <mergeCell ref="B6:D6"/>
    <mergeCell ref="B17:D17"/>
  </mergeCells>
  <phoneticPr fontId="38" type="noConversion"/>
  <hyperlinks>
    <hyperlink ref="I4:I5" r:id="rId1" display="Lodging" xr:uid="{00000000-0004-0000-0400-000000000000}"/>
  </hyperlinks>
  <pageMargins left="0.15" right="0.15" top="0.2" bottom="0.2" header="0.3" footer="0.3"/>
  <pageSetup scale="95" orientation="portrait"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400-000000000000}">
          <x14:formula1>
            <xm:f>INDEX('Voucher Pg 1'!$A$118:$F$119,,MATCH('Voucher Pg 1'!$A$20,'Voucher Pg 1'!$A$117:$F$117,0))</xm:f>
          </x14:formula1>
          <xm:sqref>F7:F40</xm:sqref>
        </x14:dataValidation>
        <x14:dataValidation type="list" allowBlank="1" showInputMessage="1" showErrorMessage="1" xr:uid="{00000000-0002-0000-0400-000001000000}">
          <x14:formula1>
            <xm:f>'Voucher Pg 1'!$A$117:$F$117</xm:f>
          </x14:formula1>
          <xm:sqref>A5</xm:sqref>
        </x14:dataValidation>
        <x14:dataValidation type="list" allowBlank="1" showInputMessage="1" showErrorMessage="1" xr:uid="{A3E15E15-A5EC-4589-B0B7-D6B08AD06BD2}">
          <x14:formula1>
            <xm:f>INDEX('Voucher Pg 1'!$A$118:$B$119,,MATCH($A$5,'Voucher Pg 1'!$A$117:$B$117,0))</xm:f>
          </x14:formula1>
          <xm:sqref>F6</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K142"/>
  <sheetViews>
    <sheetView workbookViewId="0">
      <selection activeCell="F5" sqref="F5"/>
    </sheetView>
  </sheetViews>
  <sheetFormatPr defaultRowHeight="14.5"/>
  <cols>
    <col min="1" max="1" width="6.81640625" customWidth="1"/>
    <col min="2" max="3" width="13.26953125" customWidth="1"/>
    <col min="4" max="4" width="12.54296875" customWidth="1"/>
    <col min="5" max="5" width="8.81640625" customWidth="1"/>
    <col min="6" max="6" width="6.54296875" bestFit="1" customWidth="1"/>
    <col min="7" max="7" width="8.7265625" customWidth="1"/>
    <col min="10" max="11" width="10.26953125" customWidth="1"/>
  </cols>
  <sheetData>
    <row r="1" spans="1:11">
      <c r="A1" s="384" t="s">
        <v>87</v>
      </c>
      <c r="B1" s="385"/>
      <c r="C1" s="385"/>
      <c r="D1" s="385"/>
      <c r="E1" s="385"/>
      <c r="F1" s="385"/>
      <c r="G1" s="385"/>
      <c r="H1" s="385"/>
      <c r="I1" s="385"/>
      <c r="J1" s="385"/>
      <c r="K1" s="386"/>
    </row>
    <row r="2" spans="1:11" ht="15" thickBot="1">
      <c r="A2" s="387"/>
      <c r="B2" s="388"/>
      <c r="C2" s="388"/>
      <c r="D2" s="388"/>
      <c r="E2" s="388"/>
      <c r="F2" s="388"/>
      <c r="G2" s="388"/>
      <c r="H2" s="388"/>
      <c r="I2" s="388"/>
      <c r="J2" s="388"/>
      <c r="K2" s="389"/>
    </row>
    <row r="3" spans="1:11" ht="15" thickBot="1">
      <c r="A3" s="390" t="s">
        <v>92</v>
      </c>
      <c r="B3" s="391"/>
      <c r="C3" s="391"/>
      <c r="D3" s="391"/>
      <c r="E3" s="391"/>
      <c r="F3" s="391"/>
      <c r="G3" s="391"/>
      <c r="H3" s="391"/>
      <c r="I3" s="391"/>
      <c r="J3" s="391"/>
      <c r="K3" s="392"/>
    </row>
    <row r="4" spans="1:11" ht="15.75" customHeight="1" thickBot="1">
      <c r="A4" s="57" t="s">
        <v>18</v>
      </c>
      <c r="B4" s="303" t="s">
        <v>19</v>
      </c>
      <c r="C4" s="304"/>
      <c r="D4" s="305"/>
      <c r="E4" s="405" t="s">
        <v>20</v>
      </c>
      <c r="F4" s="406"/>
      <c r="G4" s="406"/>
      <c r="H4" s="320" t="s">
        <v>21</v>
      </c>
      <c r="I4" s="320" t="s">
        <v>22</v>
      </c>
      <c r="J4" s="325" t="s">
        <v>23</v>
      </c>
      <c r="K4" s="292" t="s">
        <v>24</v>
      </c>
    </row>
    <row r="5" spans="1:11" ht="15" thickBot="1">
      <c r="A5" s="182">
        <v>2024</v>
      </c>
      <c r="B5" s="306"/>
      <c r="C5" s="307"/>
      <c r="D5" s="308"/>
      <c r="E5" s="112" t="s">
        <v>25</v>
      </c>
      <c r="F5" s="115" t="s">
        <v>26</v>
      </c>
      <c r="G5" s="113" t="s">
        <v>27</v>
      </c>
      <c r="H5" s="321"/>
      <c r="I5" s="393"/>
      <c r="J5" s="366"/>
      <c r="K5" s="321"/>
    </row>
    <row r="6" spans="1:11" ht="19.5" customHeight="1">
      <c r="A6" s="151"/>
      <c r="B6" s="399"/>
      <c r="C6" s="400"/>
      <c r="D6" s="401"/>
      <c r="E6" s="173"/>
      <c r="F6" s="176"/>
      <c r="G6" s="119">
        <f>E6*F6</f>
        <v>0</v>
      </c>
      <c r="H6" s="66"/>
      <c r="I6" s="66"/>
      <c r="J6" s="66"/>
      <c r="K6" s="62">
        <f>SUM(G6,H6,I6,J6)</f>
        <v>0</v>
      </c>
    </row>
    <row r="7" spans="1:11" ht="19.5" customHeight="1">
      <c r="A7" s="152"/>
      <c r="B7" s="381"/>
      <c r="C7" s="382"/>
      <c r="D7" s="383"/>
      <c r="E7" s="82"/>
      <c r="F7" s="176"/>
      <c r="G7" s="119">
        <f t="shared" ref="G7:G40" si="0">E7*F7</f>
        <v>0</v>
      </c>
      <c r="H7" s="65"/>
      <c r="I7" s="65"/>
      <c r="J7" s="65"/>
      <c r="K7" s="62">
        <f t="shared" ref="K7:K39" si="1">SUM(G7,H7,I7,J7)</f>
        <v>0</v>
      </c>
    </row>
    <row r="8" spans="1:11" ht="19.5" customHeight="1">
      <c r="A8" s="154"/>
      <c r="B8" s="402"/>
      <c r="C8" s="403"/>
      <c r="D8" s="404"/>
      <c r="E8" s="175"/>
      <c r="F8" s="176"/>
      <c r="G8" s="119">
        <f t="shared" si="0"/>
        <v>0</v>
      </c>
      <c r="H8" s="81"/>
      <c r="I8" s="81"/>
      <c r="J8" s="81"/>
      <c r="K8" s="62">
        <f t="shared" si="1"/>
        <v>0</v>
      </c>
    </row>
    <row r="9" spans="1:11" ht="19.5" customHeight="1">
      <c r="A9" s="152"/>
      <c r="B9" s="381"/>
      <c r="C9" s="382"/>
      <c r="D9" s="383"/>
      <c r="E9" s="82"/>
      <c r="F9" s="176"/>
      <c r="G9" s="119">
        <f t="shared" si="0"/>
        <v>0</v>
      </c>
      <c r="H9" s="65"/>
      <c r="I9" s="65"/>
      <c r="J9" s="81"/>
      <c r="K9" s="62">
        <f t="shared" si="1"/>
        <v>0</v>
      </c>
    </row>
    <row r="10" spans="1:11" ht="19.5" customHeight="1">
      <c r="A10" s="152"/>
      <c r="B10" s="381"/>
      <c r="C10" s="382"/>
      <c r="D10" s="383"/>
      <c r="E10" s="82"/>
      <c r="F10" s="176"/>
      <c r="G10" s="119">
        <f t="shared" si="0"/>
        <v>0</v>
      </c>
      <c r="H10" s="65"/>
      <c r="I10" s="82"/>
      <c r="J10" s="65"/>
      <c r="K10" s="62">
        <f t="shared" si="1"/>
        <v>0</v>
      </c>
    </row>
    <row r="11" spans="1:11" ht="19.5" customHeight="1">
      <c r="A11" s="152"/>
      <c r="B11" s="381"/>
      <c r="C11" s="382"/>
      <c r="D11" s="383"/>
      <c r="E11" s="82"/>
      <c r="F11" s="176"/>
      <c r="G11" s="119">
        <f t="shared" si="0"/>
        <v>0</v>
      </c>
      <c r="H11" s="65"/>
      <c r="I11" s="65"/>
      <c r="J11" s="66"/>
      <c r="K11" s="62">
        <f t="shared" si="1"/>
        <v>0</v>
      </c>
    </row>
    <row r="12" spans="1:11" ht="19.5" customHeight="1">
      <c r="A12" s="152"/>
      <c r="B12" s="381"/>
      <c r="C12" s="382"/>
      <c r="D12" s="383"/>
      <c r="E12" s="82"/>
      <c r="F12" s="176"/>
      <c r="G12" s="119">
        <f t="shared" si="0"/>
        <v>0</v>
      </c>
      <c r="H12" s="65"/>
      <c r="I12" s="65"/>
      <c r="J12" s="65"/>
      <c r="K12" s="62">
        <f t="shared" si="1"/>
        <v>0</v>
      </c>
    </row>
    <row r="13" spans="1:11" ht="19.5" customHeight="1">
      <c r="A13" s="152"/>
      <c r="B13" s="381"/>
      <c r="C13" s="382"/>
      <c r="D13" s="383"/>
      <c r="E13" s="82"/>
      <c r="F13" s="176"/>
      <c r="G13" s="119">
        <f t="shared" si="0"/>
        <v>0</v>
      </c>
      <c r="H13" s="65"/>
      <c r="I13" s="65"/>
      <c r="J13" s="65"/>
      <c r="K13" s="62">
        <f t="shared" si="1"/>
        <v>0</v>
      </c>
    </row>
    <row r="14" spans="1:11" ht="19.5" customHeight="1">
      <c r="A14" s="152"/>
      <c r="B14" s="381"/>
      <c r="C14" s="382"/>
      <c r="D14" s="383"/>
      <c r="E14" s="82"/>
      <c r="F14" s="176"/>
      <c r="G14" s="119">
        <f t="shared" si="0"/>
        <v>0</v>
      </c>
      <c r="H14" s="65"/>
      <c r="I14" s="65"/>
      <c r="J14" s="65"/>
      <c r="K14" s="62">
        <f t="shared" si="1"/>
        <v>0</v>
      </c>
    </row>
    <row r="15" spans="1:11" ht="19.5" customHeight="1">
      <c r="A15" s="152"/>
      <c r="B15" s="381"/>
      <c r="C15" s="382"/>
      <c r="D15" s="383"/>
      <c r="E15" s="82"/>
      <c r="F15" s="176"/>
      <c r="G15" s="119">
        <f t="shared" si="0"/>
        <v>0</v>
      </c>
      <c r="H15" s="65"/>
      <c r="I15" s="65"/>
      <c r="J15" s="65"/>
      <c r="K15" s="62">
        <f t="shared" si="1"/>
        <v>0</v>
      </c>
    </row>
    <row r="16" spans="1:11" ht="19.5" customHeight="1">
      <c r="A16" s="152"/>
      <c r="B16" s="381"/>
      <c r="C16" s="382"/>
      <c r="D16" s="383"/>
      <c r="E16" s="82"/>
      <c r="F16" s="176"/>
      <c r="G16" s="119">
        <f t="shared" si="0"/>
        <v>0</v>
      </c>
      <c r="H16" s="65"/>
      <c r="I16" s="65"/>
      <c r="J16" s="65"/>
      <c r="K16" s="62">
        <f t="shared" si="1"/>
        <v>0</v>
      </c>
    </row>
    <row r="17" spans="1:11" ht="19.5" customHeight="1">
      <c r="A17" s="152"/>
      <c r="B17" s="381"/>
      <c r="C17" s="382"/>
      <c r="D17" s="383"/>
      <c r="E17" s="82"/>
      <c r="F17" s="176"/>
      <c r="G17" s="119">
        <f t="shared" si="0"/>
        <v>0</v>
      </c>
      <c r="H17" s="65"/>
      <c r="I17" s="65"/>
      <c r="J17" s="65"/>
      <c r="K17" s="62">
        <f t="shared" si="1"/>
        <v>0</v>
      </c>
    </row>
    <row r="18" spans="1:11" ht="19.5" customHeight="1">
      <c r="A18" s="152"/>
      <c r="B18" s="381"/>
      <c r="C18" s="382"/>
      <c r="D18" s="383"/>
      <c r="E18" s="82"/>
      <c r="F18" s="176"/>
      <c r="G18" s="119">
        <f t="shared" si="0"/>
        <v>0</v>
      </c>
      <c r="H18" s="65"/>
      <c r="I18" s="65"/>
      <c r="J18" s="65"/>
      <c r="K18" s="62">
        <f t="shared" si="1"/>
        <v>0</v>
      </c>
    </row>
    <row r="19" spans="1:11" ht="19.5" customHeight="1">
      <c r="A19" s="152"/>
      <c r="B19" s="381"/>
      <c r="C19" s="382"/>
      <c r="D19" s="383"/>
      <c r="E19" s="82"/>
      <c r="F19" s="176"/>
      <c r="G19" s="119">
        <f t="shared" si="0"/>
        <v>0</v>
      </c>
      <c r="H19" s="65"/>
      <c r="I19" s="65"/>
      <c r="J19" s="65"/>
      <c r="K19" s="62">
        <f t="shared" si="1"/>
        <v>0</v>
      </c>
    </row>
    <row r="20" spans="1:11" ht="19.5" customHeight="1">
      <c r="A20" s="152"/>
      <c r="B20" s="381"/>
      <c r="C20" s="382"/>
      <c r="D20" s="383"/>
      <c r="E20" s="82"/>
      <c r="F20" s="176"/>
      <c r="G20" s="119">
        <f t="shared" si="0"/>
        <v>0</v>
      </c>
      <c r="H20" s="65"/>
      <c r="I20" s="65"/>
      <c r="J20" s="65"/>
      <c r="K20" s="62">
        <f t="shared" si="1"/>
        <v>0</v>
      </c>
    </row>
    <row r="21" spans="1:11" ht="19.5" customHeight="1">
      <c r="A21" s="152"/>
      <c r="B21" s="381"/>
      <c r="C21" s="382"/>
      <c r="D21" s="383"/>
      <c r="E21" s="82"/>
      <c r="F21" s="176"/>
      <c r="G21" s="119">
        <f t="shared" si="0"/>
        <v>0</v>
      </c>
      <c r="H21" s="65"/>
      <c r="I21" s="65"/>
      <c r="J21" s="65"/>
      <c r="K21" s="62">
        <f t="shared" si="1"/>
        <v>0</v>
      </c>
    </row>
    <row r="22" spans="1:11" ht="19.5" customHeight="1">
      <c r="A22" s="152"/>
      <c r="B22" s="381"/>
      <c r="C22" s="382"/>
      <c r="D22" s="383"/>
      <c r="E22" s="82"/>
      <c r="F22" s="176"/>
      <c r="G22" s="119">
        <f t="shared" si="0"/>
        <v>0</v>
      </c>
      <c r="H22" s="65"/>
      <c r="I22" s="65"/>
      <c r="J22" s="65"/>
      <c r="K22" s="62">
        <f t="shared" si="1"/>
        <v>0</v>
      </c>
    </row>
    <row r="23" spans="1:11" ht="19.5" customHeight="1">
      <c r="A23" s="152"/>
      <c r="B23" s="381"/>
      <c r="C23" s="382"/>
      <c r="D23" s="383"/>
      <c r="E23" s="82"/>
      <c r="F23" s="176"/>
      <c r="G23" s="119">
        <f t="shared" si="0"/>
        <v>0</v>
      </c>
      <c r="H23" s="65"/>
      <c r="I23" s="65"/>
      <c r="J23" s="65"/>
      <c r="K23" s="62">
        <f t="shared" si="1"/>
        <v>0</v>
      </c>
    </row>
    <row r="24" spans="1:11" ht="19.5" customHeight="1">
      <c r="A24" s="152"/>
      <c r="B24" s="381"/>
      <c r="C24" s="382"/>
      <c r="D24" s="383"/>
      <c r="E24" s="82"/>
      <c r="F24" s="176"/>
      <c r="G24" s="119">
        <f t="shared" si="0"/>
        <v>0</v>
      </c>
      <c r="H24" s="65"/>
      <c r="I24" s="65"/>
      <c r="J24" s="65"/>
      <c r="K24" s="62">
        <f t="shared" si="1"/>
        <v>0</v>
      </c>
    </row>
    <row r="25" spans="1:11" ht="19.5" customHeight="1">
      <c r="A25" s="152"/>
      <c r="B25" s="381"/>
      <c r="C25" s="382"/>
      <c r="D25" s="383"/>
      <c r="E25" s="82"/>
      <c r="F25" s="176"/>
      <c r="G25" s="119">
        <f t="shared" si="0"/>
        <v>0</v>
      </c>
      <c r="H25" s="65"/>
      <c r="I25" s="65"/>
      <c r="J25" s="65"/>
      <c r="K25" s="62">
        <f t="shared" si="1"/>
        <v>0</v>
      </c>
    </row>
    <row r="26" spans="1:11" ht="19.5" customHeight="1">
      <c r="A26" s="152"/>
      <c r="B26" s="381"/>
      <c r="C26" s="382"/>
      <c r="D26" s="383"/>
      <c r="E26" s="82"/>
      <c r="F26" s="176"/>
      <c r="G26" s="119">
        <f t="shared" si="0"/>
        <v>0</v>
      </c>
      <c r="H26" s="65"/>
      <c r="I26" s="65"/>
      <c r="J26" s="65"/>
      <c r="K26" s="62">
        <f t="shared" si="1"/>
        <v>0</v>
      </c>
    </row>
    <row r="27" spans="1:11" ht="19.5" customHeight="1">
      <c r="A27" s="152"/>
      <c r="B27" s="381"/>
      <c r="C27" s="382"/>
      <c r="D27" s="383"/>
      <c r="E27" s="82"/>
      <c r="F27" s="176"/>
      <c r="G27" s="119">
        <f t="shared" si="0"/>
        <v>0</v>
      </c>
      <c r="H27" s="65"/>
      <c r="I27" s="65"/>
      <c r="J27" s="65"/>
      <c r="K27" s="62">
        <f t="shared" si="1"/>
        <v>0</v>
      </c>
    </row>
    <row r="28" spans="1:11" ht="19.5" customHeight="1">
      <c r="A28" s="152"/>
      <c r="B28" s="381"/>
      <c r="C28" s="382"/>
      <c r="D28" s="383"/>
      <c r="E28" s="82"/>
      <c r="F28" s="176"/>
      <c r="G28" s="119">
        <f t="shared" si="0"/>
        <v>0</v>
      </c>
      <c r="H28" s="65"/>
      <c r="I28" s="65"/>
      <c r="J28" s="65"/>
      <c r="K28" s="62">
        <f t="shared" si="1"/>
        <v>0</v>
      </c>
    </row>
    <row r="29" spans="1:11" ht="19.5" customHeight="1">
      <c r="A29" s="152"/>
      <c r="B29" s="381"/>
      <c r="C29" s="382"/>
      <c r="D29" s="383"/>
      <c r="E29" s="82"/>
      <c r="F29" s="176"/>
      <c r="G29" s="119">
        <f t="shared" si="0"/>
        <v>0</v>
      </c>
      <c r="H29" s="65"/>
      <c r="I29" s="65"/>
      <c r="J29" s="65"/>
      <c r="K29" s="62">
        <f t="shared" si="1"/>
        <v>0</v>
      </c>
    </row>
    <row r="30" spans="1:11" ht="19.5" customHeight="1">
      <c r="A30" s="152"/>
      <c r="B30" s="381"/>
      <c r="C30" s="382"/>
      <c r="D30" s="383"/>
      <c r="E30" s="82"/>
      <c r="F30" s="176"/>
      <c r="G30" s="119">
        <f t="shared" si="0"/>
        <v>0</v>
      </c>
      <c r="H30" s="65"/>
      <c r="I30" s="65"/>
      <c r="J30" s="65"/>
      <c r="K30" s="62">
        <f t="shared" si="1"/>
        <v>0</v>
      </c>
    </row>
    <row r="31" spans="1:11" ht="19.5" customHeight="1">
      <c r="A31" s="152"/>
      <c r="B31" s="381"/>
      <c r="C31" s="382"/>
      <c r="D31" s="383"/>
      <c r="E31" s="82"/>
      <c r="F31" s="176"/>
      <c r="G31" s="119">
        <f t="shared" si="0"/>
        <v>0</v>
      </c>
      <c r="H31" s="65"/>
      <c r="I31" s="65"/>
      <c r="J31" s="65"/>
      <c r="K31" s="62">
        <f t="shared" si="1"/>
        <v>0</v>
      </c>
    </row>
    <row r="32" spans="1:11" ht="19.5" customHeight="1">
      <c r="A32" s="152"/>
      <c r="B32" s="381"/>
      <c r="C32" s="382"/>
      <c r="D32" s="383"/>
      <c r="E32" s="82"/>
      <c r="F32" s="176"/>
      <c r="G32" s="119">
        <f t="shared" si="0"/>
        <v>0</v>
      </c>
      <c r="H32" s="65"/>
      <c r="I32" s="65"/>
      <c r="J32" s="65"/>
      <c r="K32" s="62">
        <f t="shared" si="1"/>
        <v>0</v>
      </c>
    </row>
    <row r="33" spans="1:11" ht="19.5" customHeight="1">
      <c r="A33" s="152"/>
      <c r="B33" s="381"/>
      <c r="C33" s="382"/>
      <c r="D33" s="383"/>
      <c r="E33" s="82"/>
      <c r="F33" s="176"/>
      <c r="G33" s="119">
        <f t="shared" si="0"/>
        <v>0</v>
      </c>
      <c r="H33" s="65"/>
      <c r="I33" s="65"/>
      <c r="J33" s="65"/>
      <c r="K33" s="62">
        <f t="shared" si="1"/>
        <v>0</v>
      </c>
    </row>
    <row r="34" spans="1:11" ht="19.5" customHeight="1">
      <c r="A34" s="152"/>
      <c r="B34" s="381"/>
      <c r="C34" s="382"/>
      <c r="D34" s="383"/>
      <c r="E34" s="82"/>
      <c r="F34" s="176"/>
      <c r="G34" s="119">
        <f t="shared" si="0"/>
        <v>0</v>
      </c>
      <c r="H34" s="65"/>
      <c r="I34" s="65"/>
      <c r="J34" s="65"/>
      <c r="K34" s="62">
        <f t="shared" si="1"/>
        <v>0</v>
      </c>
    </row>
    <row r="35" spans="1:11" ht="19.5" customHeight="1">
      <c r="A35" s="152"/>
      <c r="B35" s="381"/>
      <c r="C35" s="382"/>
      <c r="D35" s="383"/>
      <c r="E35" s="82"/>
      <c r="F35" s="176"/>
      <c r="G35" s="119">
        <f t="shared" si="0"/>
        <v>0</v>
      </c>
      <c r="H35" s="65"/>
      <c r="I35" s="65"/>
      <c r="J35" s="65"/>
      <c r="K35" s="62">
        <f t="shared" si="1"/>
        <v>0</v>
      </c>
    </row>
    <row r="36" spans="1:11" ht="19.5" customHeight="1">
      <c r="A36" s="152"/>
      <c r="B36" s="381"/>
      <c r="C36" s="382"/>
      <c r="D36" s="383"/>
      <c r="E36" s="82"/>
      <c r="F36" s="176"/>
      <c r="G36" s="119">
        <f t="shared" si="0"/>
        <v>0</v>
      </c>
      <c r="H36" s="65"/>
      <c r="I36" s="65"/>
      <c r="J36" s="65"/>
      <c r="K36" s="62">
        <f t="shared" si="1"/>
        <v>0</v>
      </c>
    </row>
    <row r="37" spans="1:11" ht="19.5" customHeight="1">
      <c r="A37" s="152"/>
      <c r="B37" s="381"/>
      <c r="C37" s="382"/>
      <c r="D37" s="383"/>
      <c r="E37" s="82"/>
      <c r="F37" s="176"/>
      <c r="G37" s="119">
        <f t="shared" si="0"/>
        <v>0</v>
      </c>
      <c r="H37" s="65"/>
      <c r="I37" s="65"/>
      <c r="J37" s="65"/>
      <c r="K37" s="62">
        <f t="shared" si="1"/>
        <v>0</v>
      </c>
    </row>
    <row r="38" spans="1:11" ht="19.5" customHeight="1">
      <c r="A38" s="152"/>
      <c r="B38" s="381"/>
      <c r="C38" s="382"/>
      <c r="D38" s="383"/>
      <c r="E38" s="82"/>
      <c r="F38" s="176"/>
      <c r="G38" s="119">
        <f t="shared" si="0"/>
        <v>0</v>
      </c>
      <c r="H38" s="65"/>
      <c r="I38" s="65"/>
      <c r="J38" s="65"/>
      <c r="K38" s="62">
        <f t="shared" si="1"/>
        <v>0</v>
      </c>
    </row>
    <row r="39" spans="1:11" ht="19.5" customHeight="1">
      <c r="A39" s="152"/>
      <c r="B39" s="381"/>
      <c r="C39" s="382"/>
      <c r="D39" s="383"/>
      <c r="E39" s="82"/>
      <c r="F39" s="176"/>
      <c r="G39" s="119">
        <f t="shared" si="0"/>
        <v>0</v>
      </c>
      <c r="H39" s="65"/>
      <c r="I39" s="65"/>
      <c r="J39" s="65"/>
      <c r="K39" s="62">
        <f t="shared" si="1"/>
        <v>0</v>
      </c>
    </row>
    <row r="40" spans="1:11" ht="19.5" customHeight="1" thickBot="1">
      <c r="A40" s="153"/>
      <c r="B40" s="378"/>
      <c r="C40" s="379"/>
      <c r="D40" s="380"/>
      <c r="E40" s="67"/>
      <c r="F40" s="176"/>
      <c r="G40" s="120">
        <f t="shared" si="0"/>
        <v>0</v>
      </c>
      <c r="H40" s="67"/>
      <c r="I40" s="67"/>
      <c r="J40" s="67"/>
      <c r="K40" s="149">
        <f>SUM(F41,H40,I40,J40)</f>
        <v>0</v>
      </c>
    </row>
    <row r="41" spans="1:11" ht="19.5" customHeight="1" thickTop="1" thickBot="1">
      <c r="A41" s="397" t="str">
        <f xml:space="preserve"> A3 &amp; " Totals:  "</f>
        <v xml:space="preserve">Sheet No. 5 Totals:  </v>
      </c>
      <c r="B41" s="398"/>
      <c r="C41" s="398"/>
      <c r="D41" s="407"/>
      <c r="E41" s="89"/>
      <c r="F41" s="89"/>
      <c r="G41" s="89">
        <f>SUM(G6:G40)</f>
        <v>0</v>
      </c>
      <c r="H41" s="89">
        <f>SUM(H6:H40)</f>
        <v>0</v>
      </c>
      <c r="I41" s="89">
        <f>SUM(I6:I40)</f>
        <v>0</v>
      </c>
      <c r="J41" s="89">
        <f>SUM(J6:J40)</f>
        <v>0</v>
      </c>
      <c r="K41" s="150">
        <f>SUM(K6:K40)</f>
        <v>0</v>
      </c>
    </row>
    <row r="97" spans="1:3" hidden="1">
      <c r="A97" s="142" t="s">
        <v>89</v>
      </c>
      <c r="B97" s="142"/>
      <c r="C97" s="142"/>
    </row>
    <row r="98" spans="1:3" hidden="1"/>
    <row r="99" spans="1:3" hidden="1">
      <c r="A99">
        <v>0.54500000000000004</v>
      </c>
    </row>
    <row r="100" spans="1:3" hidden="1">
      <c r="A100">
        <v>0.53500000000000003</v>
      </c>
    </row>
    <row r="101" spans="1:3" hidden="1">
      <c r="A101">
        <v>0.54</v>
      </c>
    </row>
    <row r="102" spans="1:3" hidden="1">
      <c r="A102" s="180">
        <v>0.57499999999999996</v>
      </c>
    </row>
    <row r="103" spans="1:3" hidden="1">
      <c r="A103" s="180">
        <v>0.56000000000000005</v>
      </c>
    </row>
    <row r="104" spans="1:3" hidden="1">
      <c r="A104" s="180">
        <v>0.45</v>
      </c>
    </row>
    <row r="105" spans="1:3" hidden="1">
      <c r="A105" s="180">
        <v>0.25</v>
      </c>
    </row>
    <row r="106" spans="1:3" hidden="1"/>
    <row r="107" spans="1:3" hidden="1">
      <c r="A107" s="142" t="s">
        <v>56</v>
      </c>
      <c r="B107" s="142"/>
      <c r="C107" s="142"/>
    </row>
    <row r="108" spans="1:3" hidden="1">
      <c r="A108" t="s">
        <v>57</v>
      </c>
    </row>
    <row r="109" spans="1:3" hidden="1">
      <c r="A109" t="s">
        <v>58</v>
      </c>
    </row>
    <row r="110" spans="1:3" hidden="1"/>
    <row r="111" spans="1:3" hidden="1">
      <c r="A111" s="142" t="s">
        <v>59</v>
      </c>
      <c r="B111" s="142"/>
      <c r="C111" s="142"/>
    </row>
    <row r="112" spans="1:3" hidden="1">
      <c r="A112" t="s">
        <v>57</v>
      </c>
    </row>
    <row r="113" spans="1:1" hidden="1">
      <c r="A113" t="s">
        <v>58</v>
      </c>
    </row>
    <row r="114" spans="1:1" hidden="1"/>
    <row r="115" spans="1:1" hidden="1">
      <c r="A115">
        <v>2014</v>
      </c>
    </row>
    <row r="116" spans="1:1" hidden="1">
      <c r="A116">
        <v>2015</v>
      </c>
    </row>
    <row r="117" spans="1:1" hidden="1">
      <c r="A117">
        <v>2016</v>
      </c>
    </row>
    <row r="118" spans="1:1" hidden="1">
      <c r="A118">
        <v>2017</v>
      </c>
    </row>
    <row r="119" spans="1:1" hidden="1">
      <c r="A119">
        <v>2018</v>
      </c>
    </row>
    <row r="120" spans="1:1" hidden="1"/>
    <row r="121" spans="1:1" hidden="1"/>
    <row r="122" spans="1:1" hidden="1">
      <c r="A122" s="158" t="s">
        <v>61</v>
      </c>
    </row>
    <row r="123" spans="1:1" hidden="1">
      <c r="A123" s="158" t="s">
        <v>62</v>
      </c>
    </row>
    <row r="124" spans="1:1" hidden="1">
      <c r="A124" s="158" t="s">
        <v>63</v>
      </c>
    </row>
    <row r="125" spans="1:1" hidden="1">
      <c r="A125" s="158" t="s">
        <v>64</v>
      </c>
    </row>
    <row r="126" spans="1:1" hidden="1">
      <c r="A126" s="158" t="s">
        <v>65</v>
      </c>
    </row>
    <row r="127" spans="1:1" hidden="1">
      <c r="A127" s="158" t="s">
        <v>66</v>
      </c>
    </row>
    <row r="128" spans="1:1" hidden="1">
      <c r="A128" s="158" t="s">
        <v>67</v>
      </c>
    </row>
    <row r="129" spans="1:1" hidden="1">
      <c r="A129" s="158" t="s">
        <v>68</v>
      </c>
    </row>
    <row r="130" spans="1:1" hidden="1">
      <c r="A130" s="158" t="s">
        <v>69</v>
      </c>
    </row>
    <row r="131" spans="1:1" hidden="1">
      <c r="A131" s="158" t="s">
        <v>70</v>
      </c>
    </row>
    <row r="132" spans="1:1" hidden="1">
      <c r="A132" s="158" t="s">
        <v>71</v>
      </c>
    </row>
    <row r="133" spans="1:1" hidden="1">
      <c r="A133" s="158" t="s">
        <v>72</v>
      </c>
    </row>
    <row r="134" spans="1:1" hidden="1">
      <c r="A134" s="158" t="s">
        <v>73</v>
      </c>
    </row>
    <row r="135" spans="1:1" hidden="1">
      <c r="A135" s="158" t="s">
        <v>74</v>
      </c>
    </row>
    <row r="136" spans="1:1" hidden="1">
      <c r="A136" s="158" t="s">
        <v>75</v>
      </c>
    </row>
    <row r="137" spans="1:1" hidden="1">
      <c r="A137" s="158" t="s">
        <v>76</v>
      </c>
    </row>
    <row r="138" spans="1:1" hidden="1">
      <c r="A138" s="158" t="s">
        <v>77</v>
      </c>
    </row>
    <row r="139" spans="1:1" hidden="1">
      <c r="A139" s="158" t="s">
        <v>78</v>
      </c>
    </row>
    <row r="140" spans="1:1" hidden="1">
      <c r="A140" s="158" t="s">
        <v>79</v>
      </c>
    </row>
    <row r="141" spans="1:1" hidden="1">
      <c r="A141" s="158" t="s">
        <v>80</v>
      </c>
    </row>
    <row r="142" spans="1:1" hidden="1">
      <c r="A142" s="158" t="s">
        <v>81</v>
      </c>
    </row>
  </sheetData>
  <sheetProtection selectLockedCells="1"/>
  <mergeCells count="44">
    <mergeCell ref="B36:D36"/>
    <mergeCell ref="A41:D41"/>
    <mergeCell ref="B30:D30"/>
    <mergeCell ref="B31:D31"/>
    <mergeCell ref="B32:D32"/>
    <mergeCell ref="B33:D33"/>
    <mergeCell ref="B34:D34"/>
    <mergeCell ref="B39:D39"/>
    <mergeCell ref="B40:D40"/>
    <mergeCell ref="B37:D37"/>
    <mergeCell ref="B38:D38"/>
    <mergeCell ref="B35:D35"/>
    <mergeCell ref="B15:D15"/>
    <mergeCell ref="B16:D16"/>
    <mergeCell ref="B29:D29"/>
    <mergeCell ref="B18:D18"/>
    <mergeCell ref="B19:D19"/>
    <mergeCell ref="B20:D20"/>
    <mergeCell ref="B21:D21"/>
    <mergeCell ref="B22:D22"/>
    <mergeCell ref="B23:D23"/>
    <mergeCell ref="B24:D24"/>
    <mergeCell ref="B17:D17"/>
    <mergeCell ref="B25:D25"/>
    <mergeCell ref="B26:D26"/>
    <mergeCell ref="B27:D27"/>
    <mergeCell ref="B28:D28"/>
    <mergeCell ref="A1:K2"/>
    <mergeCell ref="A3:K3"/>
    <mergeCell ref="E4:G4"/>
    <mergeCell ref="H4:H5"/>
    <mergeCell ref="I4:I5"/>
    <mergeCell ref="J4:J5"/>
    <mergeCell ref="K4:K5"/>
    <mergeCell ref="B4:D5"/>
    <mergeCell ref="B11:D11"/>
    <mergeCell ref="B12:D12"/>
    <mergeCell ref="B13:D13"/>
    <mergeCell ref="B14:D14"/>
    <mergeCell ref="B6:D6"/>
    <mergeCell ref="B7:D7"/>
    <mergeCell ref="B8:D8"/>
    <mergeCell ref="B9:D9"/>
    <mergeCell ref="B10:D10"/>
  </mergeCells>
  <phoneticPr fontId="38" type="noConversion"/>
  <hyperlinks>
    <hyperlink ref="I4:I5" r:id="rId1" display="Lodging" xr:uid="{00000000-0004-0000-0500-000000000000}"/>
  </hyperlinks>
  <pageMargins left="0.15" right="0.15" top="0.2" bottom="0.2" header="0.3" footer="0.3"/>
  <pageSetup scale="95" orientation="portrait"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500-000000000000}">
          <x14:formula1>
            <xm:f>INDEX('Voucher Pg 1'!$A$118:$F$119,,MATCH('Voucher Pg 1'!$A$20,'Voucher Pg 1'!$A$117:$F$117,0))</xm:f>
          </x14:formula1>
          <xm:sqref>F7:F40</xm:sqref>
        </x14:dataValidation>
        <x14:dataValidation type="list" allowBlank="1" showInputMessage="1" showErrorMessage="1" xr:uid="{00000000-0002-0000-0500-000001000000}">
          <x14:formula1>
            <xm:f>'Voucher Pg 1'!$A$117:$F$117</xm:f>
          </x14:formula1>
          <xm:sqref>A5</xm:sqref>
        </x14:dataValidation>
        <x14:dataValidation type="list" allowBlank="1" showInputMessage="1" showErrorMessage="1" xr:uid="{97DA1AE3-ACF4-4131-B977-67B706A08A4F}">
          <x14:formula1>
            <xm:f>INDEX('Voucher Pg 1'!$A$118:$B$119,,MATCH($A$5,'Voucher Pg 1'!$A$117:$B$117,0))</xm:f>
          </x14:formula1>
          <xm:sqref>F6</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K142"/>
  <sheetViews>
    <sheetView workbookViewId="0">
      <selection activeCell="F5" sqref="F5"/>
    </sheetView>
  </sheetViews>
  <sheetFormatPr defaultRowHeight="14.5"/>
  <cols>
    <col min="1" max="1" width="6.81640625" customWidth="1"/>
    <col min="2" max="3" width="13.26953125" customWidth="1"/>
    <col min="4" max="4" width="12.54296875" customWidth="1"/>
    <col min="5" max="5" width="8.81640625" customWidth="1"/>
    <col min="6" max="6" width="6.54296875" bestFit="1" customWidth="1"/>
    <col min="7" max="7" width="8.7265625" customWidth="1"/>
    <col min="10" max="11" width="10.26953125" customWidth="1"/>
  </cols>
  <sheetData>
    <row r="1" spans="1:11">
      <c r="A1" s="384" t="s">
        <v>87</v>
      </c>
      <c r="B1" s="385"/>
      <c r="C1" s="385"/>
      <c r="D1" s="385"/>
      <c r="E1" s="385"/>
      <c r="F1" s="385"/>
      <c r="G1" s="385"/>
      <c r="H1" s="385"/>
      <c r="I1" s="385"/>
      <c r="J1" s="385"/>
      <c r="K1" s="386"/>
    </row>
    <row r="2" spans="1:11" ht="15" thickBot="1">
      <c r="A2" s="387"/>
      <c r="B2" s="388"/>
      <c r="C2" s="388"/>
      <c r="D2" s="388"/>
      <c r="E2" s="388"/>
      <c r="F2" s="388"/>
      <c r="G2" s="388"/>
      <c r="H2" s="388"/>
      <c r="I2" s="388"/>
      <c r="J2" s="388"/>
      <c r="K2" s="389"/>
    </row>
    <row r="3" spans="1:11" ht="15" thickBot="1">
      <c r="A3" s="390" t="s">
        <v>93</v>
      </c>
      <c r="B3" s="391"/>
      <c r="C3" s="391"/>
      <c r="D3" s="391"/>
      <c r="E3" s="391"/>
      <c r="F3" s="391"/>
      <c r="G3" s="391"/>
      <c r="H3" s="391"/>
      <c r="I3" s="391"/>
      <c r="J3" s="391"/>
      <c r="K3" s="392"/>
    </row>
    <row r="4" spans="1:11" ht="15.75" customHeight="1" thickBot="1">
      <c r="A4" s="57" t="s">
        <v>18</v>
      </c>
      <c r="B4" s="303" t="s">
        <v>19</v>
      </c>
      <c r="C4" s="304"/>
      <c r="D4" s="305"/>
      <c r="E4" s="405" t="s">
        <v>20</v>
      </c>
      <c r="F4" s="406"/>
      <c r="G4" s="406"/>
      <c r="H4" s="320" t="s">
        <v>21</v>
      </c>
      <c r="I4" s="320" t="s">
        <v>22</v>
      </c>
      <c r="J4" s="325" t="s">
        <v>23</v>
      </c>
      <c r="K4" s="292" t="s">
        <v>24</v>
      </c>
    </row>
    <row r="5" spans="1:11" ht="15" thickBot="1">
      <c r="A5" s="182">
        <v>2024</v>
      </c>
      <c r="B5" s="306"/>
      <c r="C5" s="307"/>
      <c r="D5" s="308"/>
      <c r="E5" s="112" t="s">
        <v>25</v>
      </c>
      <c r="F5" s="115" t="s">
        <v>26</v>
      </c>
      <c r="G5" s="113" t="s">
        <v>27</v>
      </c>
      <c r="H5" s="321"/>
      <c r="I5" s="393"/>
      <c r="J5" s="366"/>
      <c r="K5" s="321"/>
    </row>
    <row r="6" spans="1:11" ht="19.5" customHeight="1">
      <c r="A6" s="151"/>
      <c r="B6" s="399"/>
      <c r="C6" s="400"/>
      <c r="D6" s="401"/>
      <c r="E6" s="173"/>
      <c r="F6" s="176"/>
      <c r="G6" s="119">
        <f>E6*F6</f>
        <v>0</v>
      </c>
      <c r="H6" s="66"/>
      <c r="I6" s="66"/>
      <c r="J6" s="66"/>
      <c r="K6" s="62">
        <f>SUM(G6,H6,I6,J6)</f>
        <v>0</v>
      </c>
    </row>
    <row r="7" spans="1:11" ht="19.5" customHeight="1">
      <c r="A7" s="152"/>
      <c r="B7" s="381"/>
      <c r="C7" s="382"/>
      <c r="D7" s="383"/>
      <c r="E7" s="82"/>
      <c r="F7" s="176"/>
      <c r="G7" s="119">
        <f t="shared" ref="G7:G40" si="0">E7*F7</f>
        <v>0</v>
      </c>
      <c r="H7" s="65"/>
      <c r="I7" s="65"/>
      <c r="J7" s="65"/>
      <c r="K7" s="62">
        <f t="shared" ref="K7:K39" si="1">SUM(G7,H7,I7,J7)</f>
        <v>0</v>
      </c>
    </row>
    <row r="8" spans="1:11" ht="19.5" customHeight="1">
      <c r="A8" s="154"/>
      <c r="B8" s="402"/>
      <c r="C8" s="403"/>
      <c r="D8" s="404"/>
      <c r="E8" s="175"/>
      <c r="F8" s="176"/>
      <c r="G8" s="119">
        <f t="shared" si="0"/>
        <v>0</v>
      </c>
      <c r="H8" s="81"/>
      <c r="I8" s="81"/>
      <c r="J8" s="81"/>
      <c r="K8" s="62">
        <f t="shared" si="1"/>
        <v>0</v>
      </c>
    </row>
    <row r="9" spans="1:11" ht="19.5" customHeight="1">
      <c r="A9" s="152"/>
      <c r="B9" s="381"/>
      <c r="C9" s="382"/>
      <c r="D9" s="383"/>
      <c r="E9" s="82"/>
      <c r="F9" s="176"/>
      <c r="G9" s="119">
        <f t="shared" si="0"/>
        <v>0</v>
      </c>
      <c r="H9" s="65"/>
      <c r="I9" s="65"/>
      <c r="J9" s="81"/>
      <c r="K9" s="62">
        <f t="shared" si="1"/>
        <v>0</v>
      </c>
    </row>
    <row r="10" spans="1:11" ht="19.5" customHeight="1">
      <c r="A10" s="152"/>
      <c r="B10" s="381"/>
      <c r="C10" s="382"/>
      <c r="D10" s="383"/>
      <c r="E10" s="82"/>
      <c r="F10" s="176"/>
      <c r="G10" s="119">
        <f t="shared" si="0"/>
        <v>0</v>
      </c>
      <c r="H10" s="65"/>
      <c r="I10" s="82"/>
      <c r="J10" s="65"/>
      <c r="K10" s="62">
        <f t="shared" si="1"/>
        <v>0</v>
      </c>
    </row>
    <row r="11" spans="1:11" ht="19.5" customHeight="1">
      <c r="A11" s="152"/>
      <c r="B11" s="381"/>
      <c r="C11" s="382"/>
      <c r="D11" s="383"/>
      <c r="E11" s="82"/>
      <c r="F11" s="176"/>
      <c r="G11" s="119">
        <f t="shared" si="0"/>
        <v>0</v>
      </c>
      <c r="H11" s="65"/>
      <c r="I11" s="65"/>
      <c r="J11" s="66"/>
      <c r="K11" s="62">
        <f t="shared" si="1"/>
        <v>0</v>
      </c>
    </row>
    <row r="12" spans="1:11" ht="19.5" customHeight="1">
      <c r="A12" s="152"/>
      <c r="B12" s="381"/>
      <c r="C12" s="382"/>
      <c r="D12" s="383"/>
      <c r="E12" s="82"/>
      <c r="F12" s="176"/>
      <c r="G12" s="119">
        <f t="shared" si="0"/>
        <v>0</v>
      </c>
      <c r="H12" s="65"/>
      <c r="I12" s="65"/>
      <c r="J12" s="65"/>
      <c r="K12" s="62">
        <f t="shared" si="1"/>
        <v>0</v>
      </c>
    </row>
    <row r="13" spans="1:11" ht="19.5" customHeight="1">
      <c r="A13" s="152"/>
      <c r="B13" s="381"/>
      <c r="C13" s="382"/>
      <c r="D13" s="383"/>
      <c r="E13" s="82"/>
      <c r="F13" s="176"/>
      <c r="G13" s="119">
        <f t="shared" si="0"/>
        <v>0</v>
      </c>
      <c r="H13" s="65"/>
      <c r="I13" s="65"/>
      <c r="J13" s="65"/>
      <c r="K13" s="62">
        <f t="shared" si="1"/>
        <v>0</v>
      </c>
    </row>
    <row r="14" spans="1:11" ht="19.5" customHeight="1">
      <c r="A14" s="152"/>
      <c r="B14" s="381"/>
      <c r="C14" s="382"/>
      <c r="D14" s="383"/>
      <c r="E14" s="82"/>
      <c r="F14" s="176"/>
      <c r="G14" s="119">
        <f t="shared" si="0"/>
        <v>0</v>
      </c>
      <c r="H14" s="65"/>
      <c r="I14" s="65"/>
      <c r="J14" s="65"/>
      <c r="K14" s="62">
        <f t="shared" si="1"/>
        <v>0</v>
      </c>
    </row>
    <row r="15" spans="1:11" ht="19.5" customHeight="1">
      <c r="A15" s="152"/>
      <c r="B15" s="381"/>
      <c r="C15" s="382"/>
      <c r="D15" s="383"/>
      <c r="E15" s="82"/>
      <c r="F15" s="176"/>
      <c r="G15" s="119">
        <f t="shared" si="0"/>
        <v>0</v>
      </c>
      <c r="H15" s="65"/>
      <c r="I15" s="65"/>
      <c r="J15" s="65"/>
      <c r="K15" s="62">
        <f t="shared" si="1"/>
        <v>0</v>
      </c>
    </row>
    <row r="16" spans="1:11" ht="19.5" customHeight="1">
      <c r="A16" s="152"/>
      <c r="B16" s="381"/>
      <c r="C16" s="382"/>
      <c r="D16" s="383"/>
      <c r="E16" s="82"/>
      <c r="F16" s="176"/>
      <c r="G16" s="119">
        <f t="shared" si="0"/>
        <v>0</v>
      </c>
      <c r="H16" s="65"/>
      <c r="I16" s="65"/>
      <c r="J16" s="65"/>
      <c r="K16" s="62">
        <f t="shared" si="1"/>
        <v>0</v>
      </c>
    </row>
    <row r="17" spans="1:11" ht="19.5" customHeight="1">
      <c r="A17" s="152"/>
      <c r="B17" s="381"/>
      <c r="C17" s="382"/>
      <c r="D17" s="383"/>
      <c r="E17" s="82"/>
      <c r="F17" s="176"/>
      <c r="G17" s="119">
        <f t="shared" si="0"/>
        <v>0</v>
      </c>
      <c r="H17" s="65"/>
      <c r="I17" s="65"/>
      <c r="J17" s="65"/>
      <c r="K17" s="62">
        <f t="shared" si="1"/>
        <v>0</v>
      </c>
    </row>
    <row r="18" spans="1:11" ht="19.5" customHeight="1">
      <c r="A18" s="152"/>
      <c r="B18" s="381"/>
      <c r="C18" s="382"/>
      <c r="D18" s="383"/>
      <c r="E18" s="82"/>
      <c r="F18" s="176"/>
      <c r="G18" s="119">
        <f t="shared" si="0"/>
        <v>0</v>
      </c>
      <c r="H18" s="65"/>
      <c r="I18" s="65"/>
      <c r="J18" s="65"/>
      <c r="K18" s="62">
        <f t="shared" si="1"/>
        <v>0</v>
      </c>
    </row>
    <row r="19" spans="1:11" ht="19.5" customHeight="1">
      <c r="A19" s="152"/>
      <c r="B19" s="381"/>
      <c r="C19" s="382"/>
      <c r="D19" s="383"/>
      <c r="E19" s="82"/>
      <c r="F19" s="176"/>
      <c r="G19" s="119">
        <f t="shared" si="0"/>
        <v>0</v>
      </c>
      <c r="H19" s="65"/>
      <c r="I19" s="65"/>
      <c r="J19" s="65"/>
      <c r="K19" s="62">
        <f t="shared" si="1"/>
        <v>0</v>
      </c>
    </row>
    <row r="20" spans="1:11" ht="19.5" customHeight="1">
      <c r="A20" s="152"/>
      <c r="B20" s="381"/>
      <c r="C20" s="382"/>
      <c r="D20" s="383"/>
      <c r="E20" s="82"/>
      <c r="F20" s="176"/>
      <c r="G20" s="119">
        <f t="shared" si="0"/>
        <v>0</v>
      </c>
      <c r="H20" s="65"/>
      <c r="I20" s="65"/>
      <c r="J20" s="65"/>
      <c r="K20" s="62">
        <f t="shared" si="1"/>
        <v>0</v>
      </c>
    </row>
    <row r="21" spans="1:11" ht="19.5" customHeight="1">
      <c r="A21" s="152"/>
      <c r="B21" s="381"/>
      <c r="C21" s="382"/>
      <c r="D21" s="383"/>
      <c r="E21" s="82"/>
      <c r="F21" s="176"/>
      <c r="G21" s="119">
        <f t="shared" si="0"/>
        <v>0</v>
      </c>
      <c r="H21" s="65"/>
      <c r="I21" s="65"/>
      <c r="J21" s="65"/>
      <c r="K21" s="62">
        <f t="shared" si="1"/>
        <v>0</v>
      </c>
    </row>
    <row r="22" spans="1:11" ht="19.5" customHeight="1">
      <c r="A22" s="152"/>
      <c r="B22" s="381"/>
      <c r="C22" s="382"/>
      <c r="D22" s="383"/>
      <c r="E22" s="82"/>
      <c r="F22" s="176"/>
      <c r="G22" s="119">
        <f t="shared" si="0"/>
        <v>0</v>
      </c>
      <c r="H22" s="65"/>
      <c r="I22" s="65"/>
      <c r="J22" s="65"/>
      <c r="K22" s="62">
        <f t="shared" si="1"/>
        <v>0</v>
      </c>
    </row>
    <row r="23" spans="1:11" ht="19.5" customHeight="1">
      <c r="A23" s="152"/>
      <c r="B23" s="381"/>
      <c r="C23" s="382"/>
      <c r="D23" s="383"/>
      <c r="E23" s="82"/>
      <c r="F23" s="176"/>
      <c r="G23" s="119">
        <f t="shared" si="0"/>
        <v>0</v>
      </c>
      <c r="H23" s="65"/>
      <c r="I23" s="65"/>
      <c r="J23" s="65"/>
      <c r="K23" s="62">
        <f t="shared" si="1"/>
        <v>0</v>
      </c>
    </row>
    <row r="24" spans="1:11" ht="19.5" customHeight="1">
      <c r="A24" s="152"/>
      <c r="B24" s="381"/>
      <c r="C24" s="382"/>
      <c r="D24" s="383"/>
      <c r="E24" s="82"/>
      <c r="F24" s="176"/>
      <c r="G24" s="119">
        <f t="shared" si="0"/>
        <v>0</v>
      </c>
      <c r="H24" s="65"/>
      <c r="I24" s="65"/>
      <c r="J24" s="65"/>
      <c r="K24" s="62">
        <f t="shared" si="1"/>
        <v>0</v>
      </c>
    </row>
    <row r="25" spans="1:11" ht="19.5" customHeight="1">
      <c r="A25" s="152"/>
      <c r="B25" s="381"/>
      <c r="C25" s="382"/>
      <c r="D25" s="383"/>
      <c r="E25" s="82"/>
      <c r="F25" s="176"/>
      <c r="G25" s="119">
        <f t="shared" si="0"/>
        <v>0</v>
      </c>
      <c r="H25" s="65"/>
      <c r="I25" s="65"/>
      <c r="J25" s="65"/>
      <c r="K25" s="62">
        <f t="shared" si="1"/>
        <v>0</v>
      </c>
    </row>
    <row r="26" spans="1:11" ht="19.5" customHeight="1">
      <c r="A26" s="152"/>
      <c r="B26" s="381"/>
      <c r="C26" s="382"/>
      <c r="D26" s="383"/>
      <c r="E26" s="82"/>
      <c r="F26" s="176"/>
      <c r="G26" s="119">
        <f t="shared" si="0"/>
        <v>0</v>
      </c>
      <c r="H26" s="65"/>
      <c r="I26" s="65"/>
      <c r="J26" s="65"/>
      <c r="K26" s="62">
        <f t="shared" si="1"/>
        <v>0</v>
      </c>
    </row>
    <row r="27" spans="1:11" ht="19.5" customHeight="1">
      <c r="A27" s="152"/>
      <c r="B27" s="381"/>
      <c r="C27" s="382"/>
      <c r="D27" s="383"/>
      <c r="E27" s="82"/>
      <c r="F27" s="176"/>
      <c r="G27" s="119">
        <f t="shared" si="0"/>
        <v>0</v>
      </c>
      <c r="H27" s="65"/>
      <c r="I27" s="65"/>
      <c r="J27" s="65"/>
      <c r="K27" s="62">
        <f t="shared" si="1"/>
        <v>0</v>
      </c>
    </row>
    <row r="28" spans="1:11" ht="19.5" customHeight="1">
      <c r="A28" s="152"/>
      <c r="B28" s="381"/>
      <c r="C28" s="382"/>
      <c r="D28" s="383"/>
      <c r="E28" s="82"/>
      <c r="F28" s="176"/>
      <c r="G28" s="119">
        <f t="shared" si="0"/>
        <v>0</v>
      </c>
      <c r="H28" s="65"/>
      <c r="I28" s="65"/>
      <c r="J28" s="65"/>
      <c r="K28" s="62">
        <f t="shared" si="1"/>
        <v>0</v>
      </c>
    </row>
    <row r="29" spans="1:11" ht="19.5" customHeight="1">
      <c r="A29" s="152"/>
      <c r="B29" s="381"/>
      <c r="C29" s="382"/>
      <c r="D29" s="383"/>
      <c r="E29" s="82"/>
      <c r="F29" s="176"/>
      <c r="G29" s="119">
        <f t="shared" si="0"/>
        <v>0</v>
      </c>
      <c r="H29" s="65"/>
      <c r="I29" s="65"/>
      <c r="J29" s="65"/>
      <c r="K29" s="62">
        <f t="shared" si="1"/>
        <v>0</v>
      </c>
    </row>
    <row r="30" spans="1:11" ht="19.5" customHeight="1">
      <c r="A30" s="152"/>
      <c r="B30" s="381"/>
      <c r="C30" s="382"/>
      <c r="D30" s="383"/>
      <c r="E30" s="82"/>
      <c r="F30" s="176"/>
      <c r="G30" s="119">
        <f t="shared" si="0"/>
        <v>0</v>
      </c>
      <c r="H30" s="65"/>
      <c r="I30" s="65"/>
      <c r="J30" s="65"/>
      <c r="K30" s="62">
        <f t="shared" si="1"/>
        <v>0</v>
      </c>
    </row>
    <row r="31" spans="1:11" ht="19.5" customHeight="1">
      <c r="A31" s="152"/>
      <c r="B31" s="381"/>
      <c r="C31" s="382"/>
      <c r="D31" s="383"/>
      <c r="E31" s="82"/>
      <c r="F31" s="176"/>
      <c r="G31" s="119">
        <f t="shared" si="0"/>
        <v>0</v>
      </c>
      <c r="H31" s="65"/>
      <c r="I31" s="65"/>
      <c r="J31" s="65"/>
      <c r="K31" s="62">
        <f t="shared" si="1"/>
        <v>0</v>
      </c>
    </row>
    <row r="32" spans="1:11" ht="19.5" customHeight="1">
      <c r="A32" s="152"/>
      <c r="B32" s="381"/>
      <c r="C32" s="382"/>
      <c r="D32" s="383"/>
      <c r="E32" s="82"/>
      <c r="F32" s="176"/>
      <c r="G32" s="119">
        <f t="shared" si="0"/>
        <v>0</v>
      </c>
      <c r="H32" s="65"/>
      <c r="I32" s="65"/>
      <c r="J32" s="65"/>
      <c r="K32" s="62">
        <f t="shared" si="1"/>
        <v>0</v>
      </c>
    </row>
    <row r="33" spans="1:11" ht="19.5" customHeight="1">
      <c r="A33" s="152"/>
      <c r="B33" s="381"/>
      <c r="C33" s="382"/>
      <c r="D33" s="383"/>
      <c r="E33" s="82"/>
      <c r="F33" s="176"/>
      <c r="G33" s="119">
        <f t="shared" si="0"/>
        <v>0</v>
      </c>
      <c r="H33" s="65"/>
      <c r="I33" s="65"/>
      <c r="J33" s="65"/>
      <c r="K33" s="62">
        <f t="shared" si="1"/>
        <v>0</v>
      </c>
    </row>
    <row r="34" spans="1:11" ht="19.5" customHeight="1">
      <c r="A34" s="152"/>
      <c r="B34" s="381"/>
      <c r="C34" s="382"/>
      <c r="D34" s="383"/>
      <c r="E34" s="82"/>
      <c r="F34" s="176"/>
      <c r="G34" s="119">
        <f t="shared" si="0"/>
        <v>0</v>
      </c>
      <c r="H34" s="65"/>
      <c r="I34" s="65"/>
      <c r="J34" s="65"/>
      <c r="K34" s="62">
        <f t="shared" si="1"/>
        <v>0</v>
      </c>
    </row>
    <row r="35" spans="1:11" ht="19.5" customHeight="1">
      <c r="A35" s="152"/>
      <c r="B35" s="381"/>
      <c r="C35" s="382"/>
      <c r="D35" s="383"/>
      <c r="E35" s="82"/>
      <c r="F35" s="176"/>
      <c r="G35" s="119">
        <f t="shared" si="0"/>
        <v>0</v>
      </c>
      <c r="H35" s="65"/>
      <c r="I35" s="65"/>
      <c r="J35" s="65"/>
      <c r="K35" s="62">
        <f t="shared" si="1"/>
        <v>0</v>
      </c>
    </row>
    <row r="36" spans="1:11" ht="19.5" customHeight="1">
      <c r="A36" s="152"/>
      <c r="B36" s="381"/>
      <c r="C36" s="382"/>
      <c r="D36" s="383"/>
      <c r="E36" s="82"/>
      <c r="F36" s="176"/>
      <c r="G36" s="119">
        <f t="shared" si="0"/>
        <v>0</v>
      </c>
      <c r="H36" s="65"/>
      <c r="I36" s="65"/>
      <c r="J36" s="65"/>
      <c r="K36" s="62">
        <f t="shared" si="1"/>
        <v>0</v>
      </c>
    </row>
    <row r="37" spans="1:11" ht="19.5" customHeight="1">
      <c r="A37" s="152"/>
      <c r="B37" s="381"/>
      <c r="C37" s="382"/>
      <c r="D37" s="383"/>
      <c r="E37" s="82"/>
      <c r="F37" s="176"/>
      <c r="G37" s="119">
        <f t="shared" si="0"/>
        <v>0</v>
      </c>
      <c r="H37" s="65"/>
      <c r="I37" s="65"/>
      <c r="J37" s="65"/>
      <c r="K37" s="62">
        <f t="shared" si="1"/>
        <v>0</v>
      </c>
    </row>
    <row r="38" spans="1:11" ht="19.5" customHeight="1">
      <c r="A38" s="152"/>
      <c r="B38" s="381"/>
      <c r="C38" s="382"/>
      <c r="D38" s="383"/>
      <c r="E38" s="82"/>
      <c r="F38" s="176"/>
      <c r="G38" s="119">
        <f t="shared" si="0"/>
        <v>0</v>
      </c>
      <c r="H38" s="65"/>
      <c r="I38" s="65"/>
      <c r="J38" s="65"/>
      <c r="K38" s="62">
        <f t="shared" si="1"/>
        <v>0</v>
      </c>
    </row>
    <row r="39" spans="1:11" ht="19.5" customHeight="1">
      <c r="A39" s="152"/>
      <c r="B39" s="381"/>
      <c r="C39" s="382"/>
      <c r="D39" s="383"/>
      <c r="E39" s="82"/>
      <c r="F39" s="176"/>
      <c r="G39" s="119">
        <f t="shared" si="0"/>
        <v>0</v>
      </c>
      <c r="H39" s="65"/>
      <c r="I39" s="65"/>
      <c r="J39" s="65"/>
      <c r="K39" s="62">
        <f t="shared" si="1"/>
        <v>0</v>
      </c>
    </row>
    <row r="40" spans="1:11" ht="19.5" customHeight="1" thickBot="1">
      <c r="A40" s="153"/>
      <c r="B40" s="378"/>
      <c r="C40" s="379"/>
      <c r="D40" s="380"/>
      <c r="E40" s="67"/>
      <c r="F40" s="176"/>
      <c r="G40" s="120">
        <f t="shared" si="0"/>
        <v>0</v>
      </c>
      <c r="H40" s="67"/>
      <c r="I40" s="67"/>
      <c r="J40" s="67"/>
      <c r="K40" s="149">
        <f>SUM(F41,H40,I40,J40)</f>
        <v>0</v>
      </c>
    </row>
    <row r="41" spans="1:11" ht="19.5" customHeight="1" thickTop="1" thickBot="1">
      <c r="A41" s="397" t="str">
        <f xml:space="preserve"> A3 &amp; " Totals:  "</f>
        <v xml:space="preserve">Sheet No. 6 Totals:  </v>
      </c>
      <c r="B41" s="398"/>
      <c r="C41" s="398"/>
      <c r="D41" s="407"/>
      <c r="E41" s="89"/>
      <c r="F41" s="89"/>
      <c r="G41" s="89">
        <f>SUM(G6:G40)</f>
        <v>0</v>
      </c>
      <c r="H41" s="89">
        <f>SUM(H6:H40)</f>
        <v>0</v>
      </c>
      <c r="I41" s="89">
        <f>SUM(I6:I40)</f>
        <v>0</v>
      </c>
      <c r="J41" s="89">
        <f>SUM(J6:J40)</f>
        <v>0</v>
      </c>
      <c r="K41" s="150">
        <f>SUM(K6:K40)</f>
        <v>0</v>
      </c>
    </row>
    <row r="97" spans="1:3" hidden="1">
      <c r="A97" s="142" t="s">
        <v>89</v>
      </c>
      <c r="B97" s="142"/>
      <c r="C97" s="142"/>
    </row>
    <row r="98" spans="1:3" hidden="1"/>
    <row r="99" spans="1:3" hidden="1">
      <c r="A99">
        <v>0.54500000000000004</v>
      </c>
    </row>
    <row r="100" spans="1:3" hidden="1">
      <c r="A100">
        <v>0.53500000000000003</v>
      </c>
    </row>
    <row r="101" spans="1:3" hidden="1">
      <c r="A101">
        <v>0.54</v>
      </c>
    </row>
    <row r="102" spans="1:3" hidden="1">
      <c r="A102" s="180">
        <v>0.57499999999999996</v>
      </c>
    </row>
    <row r="103" spans="1:3" hidden="1">
      <c r="A103" s="180">
        <v>0.56000000000000005</v>
      </c>
    </row>
    <row r="104" spans="1:3" hidden="1">
      <c r="A104" s="180">
        <v>0.45</v>
      </c>
    </row>
    <row r="105" spans="1:3" hidden="1">
      <c r="A105" s="180">
        <v>0.25</v>
      </c>
    </row>
    <row r="106" spans="1:3" hidden="1"/>
    <row r="107" spans="1:3" hidden="1">
      <c r="A107" s="142" t="s">
        <v>56</v>
      </c>
      <c r="B107" s="142"/>
      <c r="C107" s="142"/>
    </row>
    <row r="108" spans="1:3" hidden="1">
      <c r="A108" t="s">
        <v>57</v>
      </c>
    </row>
    <row r="109" spans="1:3" hidden="1">
      <c r="A109" t="s">
        <v>58</v>
      </c>
    </row>
    <row r="110" spans="1:3" hidden="1"/>
    <row r="111" spans="1:3" hidden="1">
      <c r="A111" s="142" t="s">
        <v>59</v>
      </c>
      <c r="B111" s="142"/>
      <c r="C111" s="142"/>
    </row>
    <row r="112" spans="1:3" hidden="1">
      <c r="A112" t="s">
        <v>57</v>
      </c>
    </row>
    <row r="113" spans="1:1" hidden="1">
      <c r="A113" t="s">
        <v>58</v>
      </c>
    </row>
    <row r="114" spans="1:1" hidden="1"/>
    <row r="115" spans="1:1" hidden="1">
      <c r="A115">
        <v>2014</v>
      </c>
    </row>
    <row r="116" spans="1:1" hidden="1">
      <c r="A116">
        <v>2015</v>
      </c>
    </row>
    <row r="117" spans="1:1" hidden="1">
      <c r="A117">
        <v>2016</v>
      </c>
    </row>
    <row r="118" spans="1:1" hidden="1">
      <c r="A118">
        <v>2017</v>
      </c>
    </row>
    <row r="119" spans="1:1" hidden="1">
      <c r="A119">
        <v>2018</v>
      </c>
    </row>
    <row r="120" spans="1:1" hidden="1"/>
    <row r="121" spans="1:1" hidden="1"/>
    <row r="122" spans="1:1" hidden="1">
      <c r="A122" s="158" t="s">
        <v>61</v>
      </c>
    </row>
    <row r="123" spans="1:1" hidden="1">
      <c r="A123" s="158" t="s">
        <v>62</v>
      </c>
    </row>
    <row r="124" spans="1:1" hidden="1">
      <c r="A124" s="158" t="s">
        <v>63</v>
      </c>
    </row>
    <row r="125" spans="1:1" hidden="1">
      <c r="A125" s="158" t="s">
        <v>64</v>
      </c>
    </row>
    <row r="126" spans="1:1" hidden="1">
      <c r="A126" s="158" t="s">
        <v>65</v>
      </c>
    </row>
    <row r="127" spans="1:1" hidden="1">
      <c r="A127" s="158" t="s">
        <v>66</v>
      </c>
    </row>
    <row r="128" spans="1:1" hidden="1">
      <c r="A128" s="158" t="s">
        <v>67</v>
      </c>
    </row>
    <row r="129" spans="1:1" hidden="1">
      <c r="A129" s="158" t="s">
        <v>68</v>
      </c>
    </row>
    <row r="130" spans="1:1" hidden="1">
      <c r="A130" s="158" t="s">
        <v>69</v>
      </c>
    </row>
    <row r="131" spans="1:1" hidden="1">
      <c r="A131" s="158" t="s">
        <v>70</v>
      </c>
    </row>
    <row r="132" spans="1:1" hidden="1">
      <c r="A132" s="158" t="s">
        <v>71</v>
      </c>
    </row>
    <row r="133" spans="1:1" hidden="1">
      <c r="A133" s="158" t="s">
        <v>72</v>
      </c>
    </row>
    <row r="134" spans="1:1" hidden="1">
      <c r="A134" s="158" t="s">
        <v>73</v>
      </c>
    </row>
    <row r="135" spans="1:1" hidden="1">
      <c r="A135" s="158" t="s">
        <v>74</v>
      </c>
    </row>
    <row r="136" spans="1:1" hidden="1">
      <c r="A136" s="158" t="s">
        <v>75</v>
      </c>
    </row>
    <row r="137" spans="1:1" hidden="1">
      <c r="A137" s="158" t="s">
        <v>76</v>
      </c>
    </row>
    <row r="138" spans="1:1" hidden="1">
      <c r="A138" s="158" t="s">
        <v>77</v>
      </c>
    </row>
    <row r="139" spans="1:1" hidden="1">
      <c r="A139" s="158" t="s">
        <v>78</v>
      </c>
    </row>
    <row r="140" spans="1:1" hidden="1">
      <c r="A140" s="158" t="s">
        <v>79</v>
      </c>
    </row>
    <row r="141" spans="1:1" hidden="1">
      <c r="A141" s="158" t="s">
        <v>80</v>
      </c>
    </row>
    <row r="142" spans="1:1" hidden="1">
      <c r="A142" s="158" t="s">
        <v>81</v>
      </c>
    </row>
  </sheetData>
  <sheetProtection selectLockedCells="1"/>
  <dataConsolidate/>
  <mergeCells count="44">
    <mergeCell ref="B36:D36"/>
    <mergeCell ref="A41:D41"/>
    <mergeCell ref="B30:D30"/>
    <mergeCell ref="B31:D31"/>
    <mergeCell ref="B32:D32"/>
    <mergeCell ref="B33:D33"/>
    <mergeCell ref="B34:D34"/>
    <mergeCell ref="B39:D39"/>
    <mergeCell ref="B40:D40"/>
    <mergeCell ref="B37:D37"/>
    <mergeCell ref="B38:D38"/>
    <mergeCell ref="B35:D35"/>
    <mergeCell ref="B15:D15"/>
    <mergeCell ref="B16:D16"/>
    <mergeCell ref="B29:D29"/>
    <mergeCell ref="B18:D18"/>
    <mergeCell ref="B19:D19"/>
    <mergeCell ref="B20:D20"/>
    <mergeCell ref="B21:D21"/>
    <mergeCell ref="B22:D22"/>
    <mergeCell ref="B23:D23"/>
    <mergeCell ref="B24:D24"/>
    <mergeCell ref="B17:D17"/>
    <mergeCell ref="B25:D25"/>
    <mergeCell ref="B26:D26"/>
    <mergeCell ref="B27:D27"/>
    <mergeCell ref="B28:D28"/>
    <mergeCell ref="A1:K2"/>
    <mergeCell ref="A3:K3"/>
    <mergeCell ref="E4:G4"/>
    <mergeCell ref="H4:H5"/>
    <mergeCell ref="I4:I5"/>
    <mergeCell ref="J4:J5"/>
    <mergeCell ref="K4:K5"/>
    <mergeCell ref="B4:D5"/>
    <mergeCell ref="B11:D11"/>
    <mergeCell ref="B12:D12"/>
    <mergeCell ref="B13:D13"/>
    <mergeCell ref="B14:D14"/>
    <mergeCell ref="B6:D6"/>
    <mergeCell ref="B7:D7"/>
    <mergeCell ref="B8:D8"/>
    <mergeCell ref="B9:D9"/>
    <mergeCell ref="B10:D10"/>
  </mergeCells>
  <phoneticPr fontId="38" type="noConversion"/>
  <hyperlinks>
    <hyperlink ref="I4:I5" r:id="rId1" display="Lodging" xr:uid="{00000000-0004-0000-0600-000000000000}"/>
  </hyperlinks>
  <pageMargins left="0.15" right="0.15" top="0.2" bottom="0.2" header="0.3" footer="0.3"/>
  <pageSetup scale="95" orientation="portrait"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600-000000000000}">
          <x14:formula1>
            <xm:f>INDEX('Voucher Pg 1'!$A$118:$F$119,,MATCH('Voucher Pg 1'!$A$20,'Voucher Pg 1'!$A$117:$F$117,0))</xm:f>
          </x14:formula1>
          <xm:sqref>F7:F40</xm:sqref>
        </x14:dataValidation>
        <x14:dataValidation type="list" allowBlank="1" showInputMessage="1" showErrorMessage="1" xr:uid="{00000000-0002-0000-0600-000001000000}">
          <x14:formula1>
            <xm:f>'Voucher Pg 1'!$A$117:$F$117</xm:f>
          </x14:formula1>
          <xm:sqref>A5</xm:sqref>
        </x14:dataValidation>
        <x14:dataValidation type="list" allowBlank="1" showInputMessage="1" showErrorMessage="1" xr:uid="{910E4800-A3B6-4922-9B2F-4769C31D11C8}">
          <x14:formula1>
            <xm:f>INDEX('Voucher Pg 1'!$A$118:$B$119,,MATCH($A$5,'Voucher Pg 1'!$A$117:$B$117,0))</xm:f>
          </x14:formula1>
          <xm:sqref>F6</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K142"/>
  <sheetViews>
    <sheetView workbookViewId="0">
      <selection activeCell="F6" sqref="F6"/>
    </sheetView>
  </sheetViews>
  <sheetFormatPr defaultRowHeight="14.5"/>
  <cols>
    <col min="1" max="1" width="6.81640625" customWidth="1"/>
    <col min="2" max="3" width="13.26953125" customWidth="1"/>
    <col min="4" max="4" width="12.54296875" customWidth="1"/>
    <col min="5" max="5" width="8.81640625" customWidth="1"/>
    <col min="6" max="6" width="6.54296875" bestFit="1" customWidth="1"/>
    <col min="7" max="7" width="8.7265625" customWidth="1"/>
    <col min="10" max="11" width="10.26953125" customWidth="1"/>
  </cols>
  <sheetData>
    <row r="1" spans="1:11">
      <c r="A1" s="384" t="s">
        <v>87</v>
      </c>
      <c r="B1" s="385"/>
      <c r="C1" s="385"/>
      <c r="D1" s="385"/>
      <c r="E1" s="385"/>
      <c r="F1" s="385"/>
      <c r="G1" s="385"/>
      <c r="H1" s="385"/>
      <c r="I1" s="385"/>
      <c r="J1" s="385"/>
      <c r="K1" s="386"/>
    </row>
    <row r="2" spans="1:11" ht="15" thickBot="1">
      <c r="A2" s="387"/>
      <c r="B2" s="388"/>
      <c r="C2" s="388"/>
      <c r="D2" s="388"/>
      <c r="E2" s="388"/>
      <c r="F2" s="388"/>
      <c r="G2" s="388"/>
      <c r="H2" s="388"/>
      <c r="I2" s="388"/>
      <c r="J2" s="388"/>
      <c r="K2" s="389"/>
    </row>
    <row r="3" spans="1:11" ht="15" thickBot="1">
      <c r="A3" s="390" t="s">
        <v>94</v>
      </c>
      <c r="B3" s="391"/>
      <c r="C3" s="391"/>
      <c r="D3" s="391"/>
      <c r="E3" s="391"/>
      <c r="F3" s="391"/>
      <c r="G3" s="391"/>
      <c r="H3" s="391"/>
      <c r="I3" s="391"/>
      <c r="J3" s="391"/>
      <c r="K3" s="392"/>
    </row>
    <row r="4" spans="1:11" ht="15.75" customHeight="1" thickBot="1">
      <c r="A4" s="57" t="s">
        <v>18</v>
      </c>
      <c r="B4" s="303" t="s">
        <v>19</v>
      </c>
      <c r="C4" s="304"/>
      <c r="D4" s="305"/>
      <c r="E4" s="405" t="s">
        <v>20</v>
      </c>
      <c r="F4" s="406"/>
      <c r="G4" s="406"/>
      <c r="H4" s="320" t="s">
        <v>21</v>
      </c>
      <c r="I4" s="320" t="s">
        <v>22</v>
      </c>
      <c r="J4" s="325" t="s">
        <v>23</v>
      </c>
      <c r="K4" s="292" t="s">
        <v>24</v>
      </c>
    </row>
    <row r="5" spans="1:11" ht="15" thickBot="1">
      <c r="A5" s="182">
        <v>2024</v>
      </c>
      <c r="B5" s="306"/>
      <c r="C5" s="307"/>
      <c r="D5" s="308"/>
      <c r="E5" s="112" t="s">
        <v>25</v>
      </c>
      <c r="F5" s="115" t="s">
        <v>26</v>
      </c>
      <c r="G5" s="113" t="s">
        <v>27</v>
      </c>
      <c r="H5" s="321"/>
      <c r="I5" s="393"/>
      <c r="J5" s="366"/>
      <c r="K5" s="321"/>
    </row>
    <row r="6" spans="1:11" ht="19.5" customHeight="1">
      <c r="A6" s="151"/>
      <c r="B6" s="399"/>
      <c r="C6" s="400"/>
      <c r="D6" s="401"/>
      <c r="E6" s="173"/>
      <c r="F6" s="176"/>
      <c r="G6" s="119">
        <f>E6*F6</f>
        <v>0</v>
      </c>
      <c r="H6" s="66"/>
      <c r="I6" s="66"/>
      <c r="J6" s="66"/>
      <c r="K6" s="62">
        <f>SUM(G6,H6,I6,J6)</f>
        <v>0</v>
      </c>
    </row>
    <row r="7" spans="1:11" ht="19.5" customHeight="1">
      <c r="A7" s="152"/>
      <c r="B7" s="381"/>
      <c r="C7" s="382"/>
      <c r="D7" s="383"/>
      <c r="E7" s="82"/>
      <c r="F7" s="176"/>
      <c r="G7" s="119">
        <f t="shared" ref="G7:G40" si="0">E7*F7</f>
        <v>0</v>
      </c>
      <c r="H7" s="65"/>
      <c r="I7" s="65"/>
      <c r="J7" s="65"/>
      <c r="K7" s="62">
        <f t="shared" ref="K7:K39" si="1">SUM(G7,H7,I7,J7)</f>
        <v>0</v>
      </c>
    </row>
    <row r="8" spans="1:11" ht="19.5" customHeight="1">
      <c r="A8" s="154"/>
      <c r="B8" s="402"/>
      <c r="C8" s="403"/>
      <c r="D8" s="404"/>
      <c r="E8" s="175"/>
      <c r="F8" s="176"/>
      <c r="G8" s="119">
        <f t="shared" si="0"/>
        <v>0</v>
      </c>
      <c r="H8" s="81"/>
      <c r="I8" s="81"/>
      <c r="J8" s="81"/>
      <c r="K8" s="62">
        <f t="shared" si="1"/>
        <v>0</v>
      </c>
    </row>
    <row r="9" spans="1:11" ht="19.5" customHeight="1">
      <c r="A9" s="152"/>
      <c r="B9" s="381"/>
      <c r="C9" s="382"/>
      <c r="D9" s="383"/>
      <c r="E9" s="82"/>
      <c r="F9" s="176"/>
      <c r="G9" s="119">
        <f t="shared" si="0"/>
        <v>0</v>
      </c>
      <c r="H9" s="65"/>
      <c r="I9" s="65"/>
      <c r="J9" s="81"/>
      <c r="K9" s="62">
        <f t="shared" si="1"/>
        <v>0</v>
      </c>
    </row>
    <row r="10" spans="1:11" ht="19.5" customHeight="1">
      <c r="A10" s="152"/>
      <c r="B10" s="381"/>
      <c r="C10" s="382"/>
      <c r="D10" s="383"/>
      <c r="E10" s="82"/>
      <c r="F10" s="176"/>
      <c r="G10" s="119">
        <f t="shared" si="0"/>
        <v>0</v>
      </c>
      <c r="H10" s="65"/>
      <c r="I10" s="82"/>
      <c r="J10" s="65"/>
      <c r="K10" s="62">
        <f t="shared" si="1"/>
        <v>0</v>
      </c>
    </row>
    <row r="11" spans="1:11" ht="19.5" customHeight="1">
      <c r="A11" s="152"/>
      <c r="B11" s="381"/>
      <c r="C11" s="382"/>
      <c r="D11" s="383"/>
      <c r="E11" s="82"/>
      <c r="F11" s="176"/>
      <c r="G11" s="119">
        <f t="shared" si="0"/>
        <v>0</v>
      </c>
      <c r="H11" s="65"/>
      <c r="I11" s="65"/>
      <c r="J11" s="66"/>
      <c r="K11" s="62">
        <f t="shared" si="1"/>
        <v>0</v>
      </c>
    </row>
    <row r="12" spans="1:11" ht="19.5" customHeight="1">
      <c r="A12" s="152"/>
      <c r="B12" s="381"/>
      <c r="C12" s="382"/>
      <c r="D12" s="383"/>
      <c r="E12" s="82"/>
      <c r="F12" s="176"/>
      <c r="G12" s="119">
        <f t="shared" si="0"/>
        <v>0</v>
      </c>
      <c r="H12" s="65"/>
      <c r="I12" s="65"/>
      <c r="J12" s="65"/>
      <c r="K12" s="62">
        <f t="shared" si="1"/>
        <v>0</v>
      </c>
    </row>
    <row r="13" spans="1:11" ht="19.5" customHeight="1">
      <c r="A13" s="152"/>
      <c r="B13" s="381"/>
      <c r="C13" s="382"/>
      <c r="D13" s="383"/>
      <c r="E13" s="82"/>
      <c r="F13" s="176"/>
      <c r="G13" s="119">
        <f t="shared" si="0"/>
        <v>0</v>
      </c>
      <c r="H13" s="65"/>
      <c r="I13" s="65"/>
      <c r="J13" s="65"/>
      <c r="K13" s="62">
        <f t="shared" si="1"/>
        <v>0</v>
      </c>
    </row>
    <row r="14" spans="1:11" ht="19.5" customHeight="1">
      <c r="A14" s="152"/>
      <c r="B14" s="381"/>
      <c r="C14" s="382"/>
      <c r="D14" s="383"/>
      <c r="E14" s="82"/>
      <c r="F14" s="176"/>
      <c r="G14" s="119">
        <f t="shared" si="0"/>
        <v>0</v>
      </c>
      <c r="H14" s="65"/>
      <c r="I14" s="65"/>
      <c r="J14" s="65"/>
      <c r="K14" s="62">
        <f t="shared" si="1"/>
        <v>0</v>
      </c>
    </row>
    <row r="15" spans="1:11" ht="19.5" customHeight="1">
      <c r="A15" s="152"/>
      <c r="B15" s="381"/>
      <c r="C15" s="382"/>
      <c r="D15" s="383"/>
      <c r="E15" s="82"/>
      <c r="F15" s="176"/>
      <c r="G15" s="119">
        <f t="shared" si="0"/>
        <v>0</v>
      </c>
      <c r="H15" s="65"/>
      <c r="I15" s="65"/>
      <c r="J15" s="65"/>
      <c r="K15" s="62">
        <f t="shared" si="1"/>
        <v>0</v>
      </c>
    </row>
    <row r="16" spans="1:11" ht="19.5" customHeight="1">
      <c r="A16" s="152"/>
      <c r="B16" s="381"/>
      <c r="C16" s="382"/>
      <c r="D16" s="383"/>
      <c r="E16" s="82"/>
      <c r="F16" s="176"/>
      <c r="G16" s="119">
        <f t="shared" si="0"/>
        <v>0</v>
      </c>
      <c r="H16" s="65"/>
      <c r="I16" s="65"/>
      <c r="J16" s="65"/>
      <c r="K16" s="62">
        <f t="shared" si="1"/>
        <v>0</v>
      </c>
    </row>
    <row r="17" spans="1:11" ht="19.5" customHeight="1">
      <c r="A17" s="152"/>
      <c r="B17" s="381"/>
      <c r="C17" s="382"/>
      <c r="D17" s="383"/>
      <c r="E17" s="82"/>
      <c r="F17" s="176"/>
      <c r="G17" s="119">
        <f t="shared" si="0"/>
        <v>0</v>
      </c>
      <c r="H17" s="65"/>
      <c r="I17" s="65"/>
      <c r="J17" s="65"/>
      <c r="K17" s="62">
        <f t="shared" si="1"/>
        <v>0</v>
      </c>
    </row>
    <row r="18" spans="1:11" ht="19.5" customHeight="1">
      <c r="A18" s="152"/>
      <c r="B18" s="381"/>
      <c r="C18" s="382"/>
      <c r="D18" s="383"/>
      <c r="E18" s="82"/>
      <c r="F18" s="176"/>
      <c r="G18" s="119">
        <f t="shared" si="0"/>
        <v>0</v>
      </c>
      <c r="H18" s="65"/>
      <c r="I18" s="65"/>
      <c r="J18" s="65"/>
      <c r="K18" s="62">
        <f t="shared" si="1"/>
        <v>0</v>
      </c>
    </row>
    <row r="19" spans="1:11" ht="19.5" customHeight="1">
      <c r="A19" s="152"/>
      <c r="B19" s="381"/>
      <c r="C19" s="382"/>
      <c r="D19" s="383"/>
      <c r="E19" s="82"/>
      <c r="F19" s="176"/>
      <c r="G19" s="119">
        <f t="shared" si="0"/>
        <v>0</v>
      </c>
      <c r="H19" s="65"/>
      <c r="I19" s="65"/>
      <c r="J19" s="65"/>
      <c r="K19" s="62">
        <f t="shared" si="1"/>
        <v>0</v>
      </c>
    </row>
    <row r="20" spans="1:11" ht="19.5" customHeight="1">
      <c r="A20" s="152"/>
      <c r="B20" s="381"/>
      <c r="C20" s="382"/>
      <c r="D20" s="383"/>
      <c r="E20" s="82"/>
      <c r="F20" s="176"/>
      <c r="G20" s="119">
        <f t="shared" si="0"/>
        <v>0</v>
      </c>
      <c r="H20" s="65"/>
      <c r="I20" s="65"/>
      <c r="J20" s="65"/>
      <c r="K20" s="62">
        <f t="shared" si="1"/>
        <v>0</v>
      </c>
    </row>
    <row r="21" spans="1:11" ht="19.5" customHeight="1">
      <c r="A21" s="152"/>
      <c r="B21" s="381"/>
      <c r="C21" s="382"/>
      <c r="D21" s="383"/>
      <c r="E21" s="82"/>
      <c r="F21" s="176"/>
      <c r="G21" s="119">
        <f t="shared" si="0"/>
        <v>0</v>
      </c>
      <c r="H21" s="65"/>
      <c r="I21" s="65"/>
      <c r="J21" s="65"/>
      <c r="K21" s="62">
        <f t="shared" si="1"/>
        <v>0</v>
      </c>
    </row>
    <row r="22" spans="1:11" ht="19.5" customHeight="1">
      <c r="A22" s="152"/>
      <c r="B22" s="381"/>
      <c r="C22" s="382"/>
      <c r="D22" s="383"/>
      <c r="E22" s="82"/>
      <c r="F22" s="176"/>
      <c r="G22" s="119">
        <f t="shared" si="0"/>
        <v>0</v>
      </c>
      <c r="H22" s="65"/>
      <c r="I22" s="65"/>
      <c r="J22" s="65"/>
      <c r="K22" s="62">
        <f t="shared" si="1"/>
        <v>0</v>
      </c>
    </row>
    <row r="23" spans="1:11" ht="19.5" customHeight="1">
      <c r="A23" s="152"/>
      <c r="B23" s="381"/>
      <c r="C23" s="382"/>
      <c r="D23" s="383"/>
      <c r="E23" s="82"/>
      <c r="F23" s="176"/>
      <c r="G23" s="119">
        <f t="shared" si="0"/>
        <v>0</v>
      </c>
      <c r="H23" s="65"/>
      <c r="I23" s="65"/>
      <c r="J23" s="65"/>
      <c r="K23" s="62">
        <f t="shared" si="1"/>
        <v>0</v>
      </c>
    </row>
    <row r="24" spans="1:11" ht="19.5" customHeight="1">
      <c r="A24" s="152"/>
      <c r="B24" s="381"/>
      <c r="C24" s="382"/>
      <c r="D24" s="383"/>
      <c r="E24" s="82"/>
      <c r="F24" s="176"/>
      <c r="G24" s="119">
        <f t="shared" si="0"/>
        <v>0</v>
      </c>
      <c r="H24" s="65"/>
      <c r="I24" s="65"/>
      <c r="J24" s="65"/>
      <c r="K24" s="62">
        <f t="shared" si="1"/>
        <v>0</v>
      </c>
    </row>
    <row r="25" spans="1:11" ht="19.5" customHeight="1">
      <c r="A25" s="152"/>
      <c r="B25" s="381"/>
      <c r="C25" s="382"/>
      <c r="D25" s="383"/>
      <c r="E25" s="82"/>
      <c r="F25" s="176"/>
      <c r="G25" s="119">
        <f t="shared" si="0"/>
        <v>0</v>
      </c>
      <c r="H25" s="65"/>
      <c r="I25" s="65"/>
      <c r="J25" s="65"/>
      <c r="K25" s="62">
        <f t="shared" si="1"/>
        <v>0</v>
      </c>
    </row>
    <row r="26" spans="1:11" ht="19.5" customHeight="1">
      <c r="A26" s="152"/>
      <c r="B26" s="381"/>
      <c r="C26" s="382"/>
      <c r="D26" s="383"/>
      <c r="E26" s="82"/>
      <c r="F26" s="176"/>
      <c r="G26" s="119">
        <f t="shared" si="0"/>
        <v>0</v>
      </c>
      <c r="H26" s="65"/>
      <c r="I26" s="65"/>
      <c r="J26" s="65"/>
      <c r="K26" s="62">
        <f t="shared" si="1"/>
        <v>0</v>
      </c>
    </row>
    <row r="27" spans="1:11" ht="19.5" customHeight="1">
      <c r="A27" s="152"/>
      <c r="B27" s="381"/>
      <c r="C27" s="382"/>
      <c r="D27" s="383"/>
      <c r="E27" s="82"/>
      <c r="F27" s="176"/>
      <c r="G27" s="119">
        <f t="shared" si="0"/>
        <v>0</v>
      </c>
      <c r="H27" s="65"/>
      <c r="I27" s="65"/>
      <c r="J27" s="65"/>
      <c r="K27" s="62">
        <f t="shared" si="1"/>
        <v>0</v>
      </c>
    </row>
    <row r="28" spans="1:11" ht="19.5" customHeight="1">
      <c r="A28" s="152"/>
      <c r="B28" s="381"/>
      <c r="C28" s="382"/>
      <c r="D28" s="383"/>
      <c r="E28" s="82"/>
      <c r="F28" s="176"/>
      <c r="G28" s="119">
        <f t="shared" si="0"/>
        <v>0</v>
      </c>
      <c r="H28" s="65"/>
      <c r="I28" s="65"/>
      <c r="J28" s="65"/>
      <c r="K28" s="62">
        <f t="shared" si="1"/>
        <v>0</v>
      </c>
    </row>
    <row r="29" spans="1:11" ht="19.5" customHeight="1">
      <c r="A29" s="152"/>
      <c r="B29" s="381"/>
      <c r="C29" s="382"/>
      <c r="D29" s="383"/>
      <c r="E29" s="82"/>
      <c r="F29" s="176"/>
      <c r="G29" s="119">
        <f t="shared" si="0"/>
        <v>0</v>
      </c>
      <c r="H29" s="65"/>
      <c r="I29" s="65"/>
      <c r="J29" s="65"/>
      <c r="K29" s="62">
        <f t="shared" si="1"/>
        <v>0</v>
      </c>
    </row>
    <row r="30" spans="1:11" ht="19.5" customHeight="1">
      <c r="A30" s="152"/>
      <c r="B30" s="381"/>
      <c r="C30" s="382"/>
      <c r="D30" s="383"/>
      <c r="E30" s="82"/>
      <c r="F30" s="176"/>
      <c r="G30" s="119">
        <f t="shared" si="0"/>
        <v>0</v>
      </c>
      <c r="H30" s="65"/>
      <c r="I30" s="65"/>
      <c r="J30" s="65"/>
      <c r="K30" s="62">
        <f t="shared" si="1"/>
        <v>0</v>
      </c>
    </row>
    <row r="31" spans="1:11" ht="19.5" customHeight="1">
      <c r="A31" s="152"/>
      <c r="B31" s="381"/>
      <c r="C31" s="382"/>
      <c r="D31" s="383"/>
      <c r="E31" s="82"/>
      <c r="F31" s="176"/>
      <c r="G31" s="119">
        <f t="shared" si="0"/>
        <v>0</v>
      </c>
      <c r="H31" s="65"/>
      <c r="I31" s="65"/>
      <c r="J31" s="65"/>
      <c r="K31" s="62">
        <f t="shared" si="1"/>
        <v>0</v>
      </c>
    </row>
    <row r="32" spans="1:11" ht="19.5" customHeight="1">
      <c r="A32" s="152"/>
      <c r="B32" s="381"/>
      <c r="C32" s="382"/>
      <c r="D32" s="383"/>
      <c r="E32" s="82"/>
      <c r="F32" s="176"/>
      <c r="G32" s="119">
        <f t="shared" si="0"/>
        <v>0</v>
      </c>
      <c r="H32" s="65"/>
      <c r="I32" s="65"/>
      <c r="J32" s="65"/>
      <c r="K32" s="62">
        <f t="shared" si="1"/>
        <v>0</v>
      </c>
    </row>
    <row r="33" spans="1:11" ht="19.5" customHeight="1">
      <c r="A33" s="152"/>
      <c r="B33" s="381"/>
      <c r="C33" s="382"/>
      <c r="D33" s="383"/>
      <c r="E33" s="82"/>
      <c r="F33" s="176"/>
      <c r="G33" s="119">
        <f t="shared" si="0"/>
        <v>0</v>
      </c>
      <c r="H33" s="65"/>
      <c r="I33" s="65"/>
      <c r="J33" s="65"/>
      <c r="K33" s="62">
        <f t="shared" si="1"/>
        <v>0</v>
      </c>
    </row>
    <row r="34" spans="1:11" ht="19.5" customHeight="1">
      <c r="A34" s="152"/>
      <c r="B34" s="381"/>
      <c r="C34" s="382"/>
      <c r="D34" s="383"/>
      <c r="E34" s="82"/>
      <c r="F34" s="176"/>
      <c r="G34" s="119">
        <f t="shared" si="0"/>
        <v>0</v>
      </c>
      <c r="H34" s="65"/>
      <c r="I34" s="65"/>
      <c r="J34" s="65"/>
      <c r="K34" s="62">
        <f t="shared" si="1"/>
        <v>0</v>
      </c>
    </row>
    <row r="35" spans="1:11" ht="19.5" customHeight="1">
      <c r="A35" s="152"/>
      <c r="B35" s="381"/>
      <c r="C35" s="382"/>
      <c r="D35" s="383"/>
      <c r="E35" s="82"/>
      <c r="F35" s="176"/>
      <c r="G35" s="119">
        <f t="shared" si="0"/>
        <v>0</v>
      </c>
      <c r="H35" s="65"/>
      <c r="I35" s="65"/>
      <c r="J35" s="65"/>
      <c r="K35" s="62">
        <f t="shared" si="1"/>
        <v>0</v>
      </c>
    </row>
    <row r="36" spans="1:11" ht="19.5" customHeight="1">
      <c r="A36" s="152"/>
      <c r="B36" s="381"/>
      <c r="C36" s="382"/>
      <c r="D36" s="383"/>
      <c r="E36" s="82"/>
      <c r="F36" s="176"/>
      <c r="G36" s="119">
        <f t="shared" si="0"/>
        <v>0</v>
      </c>
      <c r="H36" s="65"/>
      <c r="I36" s="65"/>
      <c r="J36" s="65"/>
      <c r="K36" s="62">
        <f t="shared" si="1"/>
        <v>0</v>
      </c>
    </row>
    <row r="37" spans="1:11" ht="19.5" customHeight="1">
      <c r="A37" s="152"/>
      <c r="B37" s="381"/>
      <c r="C37" s="382"/>
      <c r="D37" s="383"/>
      <c r="E37" s="82"/>
      <c r="F37" s="176"/>
      <c r="G37" s="119">
        <f t="shared" si="0"/>
        <v>0</v>
      </c>
      <c r="H37" s="65"/>
      <c r="I37" s="65"/>
      <c r="J37" s="65"/>
      <c r="K37" s="62">
        <f t="shared" si="1"/>
        <v>0</v>
      </c>
    </row>
    <row r="38" spans="1:11" ht="19.5" customHeight="1">
      <c r="A38" s="152"/>
      <c r="B38" s="381"/>
      <c r="C38" s="382"/>
      <c r="D38" s="383"/>
      <c r="E38" s="82"/>
      <c r="F38" s="176"/>
      <c r="G38" s="119">
        <f t="shared" si="0"/>
        <v>0</v>
      </c>
      <c r="H38" s="65"/>
      <c r="I38" s="65"/>
      <c r="J38" s="65"/>
      <c r="K38" s="62">
        <f t="shared" si="1"/>
        <v>0</v>
      </c>
    </row>
    <row r="39" spans="1:11" ht="19.5" customHeight="1">
      <c r="A39" s="152"/>
      <c r="B39" s="381"/>
      <c r="C39" s="382"/>
      <c r="D39" s="383"/>
      <c r="E39" s="82"/>
      <c r="F39" s="176"/>
      <c r="G39" s="119">
        <f t="shared" si="0"/>
        <v>0</v>
      </c>
      <c r="H39" s="65"/>
      <c r="I39" s="65"/>
      <c r="J39" s="65"/>
      <c r="K39" s="62">
        <f t="shared" si="1"/>
        <v>0</v>
      </c>
    </row>
    <row r="40" spans="1:11" ht="19.5" customHeight="1" thickBot="1">
      <c r="A40" s="153"/>
      <c r="B40" s="378"/>
      <c r="C40" s="379"/>
      <c r="D40" s="380"/>
      <c r="E40" s="67"/>
      <c r="F40" s="176"/>
      <c r="G40" s="120">
        <f t="shared" si="0"/>
        <v>0</v>
      </c>
      <c r="H40" s="67"/>
      <c r="I40" s="67"/>
      <c r="J40" s="67"/>
      <c r="K40" s="149">
        <f>SUM(F41,H40,I40,J40)</f>
        <v>0</v>
      </c>
    </row>
    <row r="41" spans="1:11" ht="19.5" customHeight="1" thickTop="1" thickBot="1">
      <c r="A41" s="397" t="str">
        <f xml:space="preserve"> A3 &amp; " Totals:  "</f>
        <v xml:space="preserve">Sheet No. 7 Totals:  </v>
      </c>
      <c r="B41" s="398"/>
      <c r="C41" s="398"/>
      <c r="D41" s="407"/>
      <c r="E41" s="89"/>
      <c r="F41" s="176"/>
      <c r="G41" s="89">
        <f>SUM(G6:G40)</f>
        <v>0</v>
      </c>
      <c r="H41" s="89">
        <f>SUM(H6:H40)</f>
        <v>0</v>
      </c>
      <c r="I41" s="89">
        <f>SUM(I6:I40)</f>
        <v>0</v>
      </c>
      <c r="J41" s="89">
        <f>SUM(J6:J40)</f>
        <v>0</v>
      </c>
      <c r="K41" s="150">
        <f>SUM(K6:K40)</f>
        <v>0</v>
      </c>
    </row>
    <row r="97" spans="1:3" hidden="1">
      <c r="A97" s="142" t="s">
        <v>89</v>
      </c>
      <c r="B97" s="142"/>
      <c r="C97" s="142"/>
    </row>
    <row r="98" spans="1:3" hidden="1"/>
    <row r="99" spans="1:3" hidden="1">
      <c r="A99">
        <v>0.54500000000000004</v>
      </c>
    </row>
    <row r="100" spans="1:3" hidden="1">
      <c r="A100">
        <v>0.53500000000000003</v>
      </c>
    </row>
    <row r="101" spans="1:3" hidden="1">
      <c r="A101">
        <v>0.54</v>
      </c>
    </row>
    <row r="102" spans="1:3" hidden="1">
      <c r="A102" s="180">
        <v>0.57499999999999996</v>
      </c>
    </row>
    <row r="103" spans="1:3" hidden="1">
      <c r="A103" s="180">
        <v>0.56000000000000005</v>
      </c>
    </row>
    <row r="104" spans="1:3" hidden="1">
      <c r="A104" s="180">
        <v>0.45</v>
      </c>
    </row>
    <row r="105" spans="1:3" hidden="1">
      <c r="A105" s="180">
        <v>0.25</v>
      </c>
    </row>
    <row r="106" spans="1:3" hidden="1"/>
    <row r="107" spans="1:3" hidden="1">
      <c r="A107" s="142" t="s">
        <v>56</v>
      </c>
      <c r="B107" s="142"/>
      <c r="C107" s="142"/>
    </row>
    <row r="108" spans="1:3" hidden="1">
      <c r="A108" t="s">
        <v>57</v>
      </c>
    </row>
    <row r="109" spans="1:3" hidden="1">
      <c r="A109" t="s">
        <v>58</v>
      </c>
    </row>
    <row r="110" spans="1:3" hidden="1"/>
    <row r="111" spans="1:3" hidden="1">
      <c r="A111" s="142" t="s">
        <v>59</v>
      </c>
      <c r="B111" s="142"/>
      <c r="C111" s="142"/>
    </row>
    <row r="112" spans="1:3" hidden="1">
      <c r="A112" t="s">
        <v>57</v>
      </c>
    </row>
    <row r="113" spans="1:1" hidden="1">
      <c r="A113" t="s">
        <v>58</v>
      </c>
    </row>
    <row r="114" spans="1:1" hidden="1"/>
    <row r="115" spans="1:1" hidden="1">
      <c r="A115">
        <v>2014</v>
      </c>
    </row>
    <row r="116" spans="1:1" hidden="1">
      <c r="A116">
        <v>2015</v>
      </c>
    </row>
    <row r="117" spans="1:1" hidden="1">
      <c r="A117">
        <v>2016</v>
      </c>
    </row>
    <row r="118" spans="1:1" hidden="1">
      <c r="A118">
        <v>2017</v>
      </c>
    </row>
    <row r="119" spans="1:1" hidden="1">
      <c r="A119">
        <v>2018</v>
      </c>
    </row>
    <row r="120" spans="1:1" hidden="1"/>
    <row r="121" spans="1:1" hidden="1"/>
    <row r="122" spans="1:1" hidden="1">
      <c r="A122" s="158" t="s">
        <v>61</v>
      </c>
    </row>
    <row r="123" spans="1:1" hidden="1">
      <c r="A123" s="158" t="s">
        <v>62</v>
      </c>
    </row>
    <row r="124" spans="1:1" hidden="1">
      <c r="A124" s="158" t="s">
        <v>63</v>
      </c>
    </row>
    <row r="125" spans="1:1" hidden="1">
      <c r="A125" s="158" t="s">
        <v>64</v>
      </c>
    </row>
    <row r="126" spans="1:1" hidden="1">
      <c r="A126" s="158" t="s">
        <v>65</v>
      </c>
    </row>
    <row r="127" spans="1:1" hidden="1">
      <c r="A127" s="158" t="s">
        <v>66</v>
      </c>
    </row>
    <row r="128" spans="1:1" hidden="1">
      <c r="A128" s="158" t="s">
        <v>67</v>
      </c>
    </row>
    <row r="129" spans="1:1" hidden="1">
      <c r="A129" s="158" t="s">
        <v>68</v>
      </c>
    </row>
    <row r="130" spans="1:1" hidden="1">
      <c r="A130" s="158" t="s">
        <v>69</v>
      </c>
    </row>
    <row r="131" spans="1:1" hidden="1">
      <c r="A131" s="158" t="s">
        <v>70</v>
      </c>
    </row>
    <row r="132" spans="1:1" hidden="1">
      <c r="A132" s="158" t="s">
        <v>71</v>
      </c>
    </row>
    <row r="133" spans="1:1" hidden="1">
      <c r="A133" s="158" t="s">
        <v>72</v>
      </c>
    </row>
    <row r="134" spans="1:1" hidden="1">
      <c r="A134" s="158" t="s">
        <v>73</v>
      </c>
    </row>
    <row r="135" spans="1:1" hidden="1">
      <c r="A135" s="158" t="s">
        <v>74</v>
      </c>
    </row>
    <row r="136" spans="1:1" hidden="1">
      <c r="A136" s="158" t="s">
        <v>75</v>
      </c>
    </row>
    <row r="137" spans="1:1" hidden="1">
      <c r="A137" s="158" t="s">
        <v>76</v>
      </c>
    </row>
    <row r="138" spans="1:1" hidden="1">
      <c r="A138" s="158" t="s">
        <v>77</v>
      </c>
    </row>
    <row r="139" spans="1:1" hidden="1">
      <c r="A139" s="158" t="s">
        <v>78</v>
      </c>
    </row>
    <row r="140" spans="1:1" hidden="1">
      <c r="A140" s="158" t="s">
        <v>79</v>
      </c>
    </row>
    <row r="141" spans="1:1" hidden="1">
      <c r="A141" s="158" t="s">
        <v>80</v>
      </c>
    </row>
    <row r="142" spans="1:1" hidden="1">
      <c r="A142" s="158" t="s">
        <v>81</v>
      </c>
    </row>
  </sheetData>
  <sheetProtection selectLockedCells="1"/>
  <mergeCells count="44">
    <mergeCell ref="B36:D36"/>
    <mergeCell ref="A41:D41"/>
    <mergeCell ref="B30:D30"/>
    <mergeCell ref="B31:D31"/>
    <mergeCell ref="B32:D32"/>
    <mergeCell ref="B33:D33"/>
    <mergeCell ref="B34:D34"/>
    <mergeCell ref="B39:D39"/>
    <mergeCell ref="B40:D40"/>
    <mergeCell ref="B37:D37"/>
    <mergeCell ref="B38:D38"/>
    <mergeCell ref="B35:D35"/>
    <mergeCell ref="B15:D15"/>
    <mergeCell ref="B16:D16"/>
    <mergeCell ref="B29:D29"/>
    <mergeCell ref="B18:D18"/>
    <mergeCell ref="B19:D19"/>
    <mergeCell ref="B20:D20"/>
    <mergeCell ref="B21:D21"/>
    <mergeCell ref="B22:D22"/>
    <mergeCell ref="B23:D23"/>
    <mergeCell ref="B24:D24"/>
    <mergeCell ref="B17:D17"/>
    <mergeCell ref="B25:D25"/>
    <mergeCell ref="B26:D26"/>
    <mergeCell ref="B27:D27"/>
    <mergeCell ref="B28:D28"/>
    <mergeCell ref="A1:K2"/>
    <mergeCell ref="A3:K3"/>
    <mergeCell ref="E4:G4"/>
    <mergeCell ref="H4:H5"/>
    <mergeCell ref="I4:I5"/>
    <mergeCell ref="J4:J5"/>
    <mergeCell ref="K4:K5"/>
    <mergeCell ref="B4:D5"/>
    <mergeCell ref="B11:D11"/>
    <mergeCell ref="B12:D12"/>
    <mergeCell ref="B13:D13"/>
    <mergeCell ref="B14:D14"/>
    <mergeCell ref="B6:D6"/>
    <mergeCell ref="B7:D7"/>
    <mergeCell ref="B8:D8"/>
    <mergeCell ref="B9:D9"/>
    <mergeCell ref="B10:D10"/>
  </mergeCells>
  <phoneticPr fontId="38" type="noConversion"/>
  <hyperlinks>
    <hyperlink ref="I4:I5" r:id="rId1" display="Lodging" xr:uid="{00000000-0004-0000-0700-000000000000}"/>
  </hyperlinks>
  <pageMargins left="0.15" right="0.15" top="0.2" bottom="0.2" header="0.3" footer="0.3"/>
  <pageSetup scale="95" orientation="portrait"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700-000000000000}">
          <x14:formula1>
            <xm:f>INDEX('Voucher Pg 1'!$A$118:$F$119,,MATCH('Voucher Pg 1'!$A$20,'Voucher Pg 1'!$A$117:$F$117,0))</xm:f>
          </x14:formula1>
          <xm:sqref>F7:F40</xm:sqref>
        </x14:dataValidation>
        <x14:dataValidation type="list" allowBlank="1" showInputMessage="1" showErrorMessage="1" xr:uid="{00000000-0002-0000-0700-000001000000}">
          <x14:formula1>
            <xm:f>'Voucher Pg 1'!$A$117:$F$117</xm:f>
          </x14:formula1>
          <xm:sqref>A5</xm:sqref>
        </x14:dataValidation>
        <x14:dataValidation type="list" allowBlank="1" showInputMessage="1" showErrorMessage="1" xr:uid="{9ADFF3D5-0766-4C58-9DD2-5C6F0DDC4C3D}">
          <x14:formula1>
            <xm:f>INDEX('Voucher Pg 1'!$A$118:$B$119,,MATCH($A$5,'Voucher Pg 1'!$A$117:$B$117,0))</xm:f>
          </x14:formula1>
          <xm:sqref>F6</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M46"/>
  <sheetViews>
    <sheetView topLeftCell="A21" workbookViewId="0">
      <selection activeCell="F6" sqref="F6"/>
    </sheetView>
  </sheetViews>
  <sheetFormatPr defaultRowHeight="14.5"/>
  <sheetData>
    <row r="1" spans="1:13">
      <c r="A1" s="408" t="s">
        <v>95</v>
      </c>
      <c r="B1" s="408"/>
      <c r="C1" s="408"/>
      <c r="D1" s="408"/>
      <c r="E1" s="408"/>
      <c r="F1" s="408"/>
      <c r="G1" s="408"/>
      <c r="H1" s="408"/>
      <c r="I1" s="408"/>
      <c r="J1" s="408"/>
      <c r="K1" s="408"/>
      <c r="L1" s="408"/>
      <c r="M1" s="408"/>
    </row>
    <row r="2" spans="1:13">
      <c r="A2" s="408"/>
      <c r="B2" s="408"/>
      <c r="C2" s="408"/>
      <c r="D2" s="408"/>
      <c r="E2" s="408"/>
      <c r="F2" s="408"/>
      <c r="G2" s="408"/>
      <c r="H2" s="408"/>
      <c r="I2" s="408"/>
      <c r="J2" s="408"/>
      <c r="K2" s="408"/>
      <c r="L2" s="408"/>
      <c r="M2" s="408"/>
    </row>
    <row r="4" spans="1:13" ht="18.5">
      <c r="A4" s="144" t="s">
        <v>96</v>
      </c>
      <c r="F4" s="144" t="s">
        <v>97</v>
      </c>
      <c r="J4" s="144" t="s">
        <v>98</v>
      </c>
    </row>
    <row r="5" spans="1:13" ht="18.5">
      <c r="A5" s="59"/>
    </row>
    <row r="6" spans="1:13" ht="15.5">
      <c r="A6" s="93" t="s">
        <v>99</v>
      </c>
      <c r="F6" s="92" t="s">
        <v>100</v>
      </c>
      <c r="J6" s="179" t="s">
        <v>101</v>
      </c>
    </row>
    <row r="7" spans="1:13" ht="18.5">
      <c r="A7" s="59"/>
      <c r="F7" t="s">
        <v>102</v>
      </c>
      <c r="J7" s="93"/>
    </row>
    <row r="8" spans="1:13" ht="15.5">
      <c r="A8" s="93" t="s">
        <v>103</v>
      </c>
      <c r="F8" s="92" t="s">
        <v>104</v>
      </c>
      <c r="J8" s="93" t="s">
        <v>105</v>
      </c>
    </row>
    <row r="10" spans="1:13" ht="15.5">
      <c r="A10" s="92" t="s">
        <v>106</v>
      </c>
      <c r="F10" s="92" t="s">
        <v>107</v>
      </c>
      <c r="J10" s="93" t="s">
        <v>108</v>
      </c>
    </row>
    <row r="12" spans="1:13" ht="15.5">
      <c r="A12" s="92" t="s">
        <v>109</v>
      </c>
      <c r="F12" s="92" t="s">
        <v>110</v>
      </c>
      <c r="J12" s="93" t="s">
        <v>111</v>
      </c>
    </row>
    <row r="13" spans="1:13">
      <c r="A13" s="92"/>
    </row>
    <row r="14" spans="1:13" ht="15.5">
      <c r="A14" s="92" t="s">
        <v>112</v>
      </c>
      <c r="J14" s="181" t="s">
        <v>113</v>
      </c>
    </row>
    <row r="15" spans="1:13" ht="18.5">
      <c r="A15" s="92"/>
      <c r="F15" s="144" t="s">
        <v>114</v>
      </c>
    </row>
    <row r="16" spans="1:13" ht="15.5">
      <c r="A16" s="93" t="s">
        <v>115</v>
      </c>
      <c r="J16" s="93" t="s">
        <v>116</v>
      </c>
    </row>
    <row r="17" spans="1:6">
      <c r="A17" s="92"/>
      <c r="F17" s="92" t="s">
        <v>117</v>
      </c>
    </row>
    <row r="18" spans="1:6" ht="15.5">
      <c r="A18" s="93" t="s">
        <v>118</v>
      </c>
    </row>
    <row r="19" spans="1:6">
      <c r="F19" s="92" t="s">
        <v>119</v>
      </c>
    </row>
    <row r="20" spans="1:6" ht="15.5">
      <c r="A20" s="93" t="s">
        <v>120</v>
      </c>
    </row>
    <row r="21" spans="1:6" ht="18.5">
      <c r="A21" s="59"/>
      <c r="F21" s="92" t="s">
        <v>121</v>
      </c>
    </row>
    <row r="22" spans="1:6" ht="15.5">
      <c r="A22" s="93" t="s">
        <v>122</v>
      </c>
    </row>
    <row r="23" spans="1:6" ht="18.5">
      <c r="A23" s="59"/>
      <c r="F23" s="92" t="s">
        <v>123</v>
      </c>
    </row>
    <row r="24" spans="1:6" ht="15.5">
      <c r="A24" s="93" t="s">
        <v>124</v>
      </c>
    </row>
    <row r="25" spans="1:6">
      <c r="F25" s="92" t="s">
        <v>125</v>
      </c>
    </row>
    <row r="34" spans="1:9">
      <c r="F34" s="183"/>
      <c r="G34" s="183"/>
      <c r="H34" s="183"/>
      <c r="I34" s="183"/>
    </row>
    <row r="36" spans="1:9">
      <c r="A36" s="183"/>
      <c r="B36" s="183"/>
      <c r="C36" s="183"/>
      <c r="D36" s="183"/>
      <c r="F36" s="183"/>
      <c r="G36" s="183"/>
      <c r="H36" s="183"/>
      <c r="I36" s="183"/>
    </row>
    <row r="38" spans="1:9">
      <c r="A38" s="183"/>
      <c r="B38" s="183"/>
      <c r="C38" s="183"/>
      <c r="D38" s="183"/>
      <c r="F38" s="183"/>
      <c r="G38" s="183"/>
      <c r="H38" s="183"/>
      <c r="I38" s="183"/>
    </row>
    <row r="40" spans="1:9">
      <c r="A40" s="183"/>
      <c r="B40" s="183"/>
      <c r="C40" s="183"/>
      <c r="D40" s="183"/>
    </row>
    <row r="42" spans="1:9">
      <c r="A42" s="183"/>
      <c r="B42" s="183"/>
      <c r="C42" s="183"/>
      <c r="D42" s="183"/>
      <c r="F42" s="183"/>
      <c r="G42" s="183"/>
      <c r="H42" s="183"/>
      <c r="I42" s="183"/>
    </row>
    <row r="44" spans="1:9">
      <c r="A44" s="183"/>
      <c r="B44" s="183"/>
      <c r="C44" s="183"/>
      <c r="D44" s="183"/>
    </row>
    <row r="46" spans="1:9">
      <c r="F46" s="183"/>
      <c r="G46" s="183"/>
      <c r="H46" s="183"/>
      <c r="I46" s="183"/>
    </row>
  </sheetData>
  <sheetProtection algorithmName="SHA-512" hashValue="0EEuklwxR1/IbvtcJ/UGy5e8EAA0pzolAU/yyBR2qRA3MafLmpo/0mK1nI9kAR52ATOO/GILeAPU1jyrr+iD7w==" saltValue="NhFuP6kkQ+Co28pHdTio2Q==" spinCount="100000" sheet="1" selectLockedCells="1"/>
  <mergeCells count="11">
    <mergeCell ref="A1:M2"/>
    <mergeCell ref="F34:I34"/>
    <mergeCell ref="F36:I36"/>
    <mergeCell ref="F38:I38"/>
    <mergeCell ref="A36:D36"/>
    <mergeCell ref="A38:D38"/>
    <mergeCell ref="F46:I46"/>
    <mergeCell ref="A40:D40"/>
    <mergeCell ref="A42:D42"/>
    <mergeCell ref="A44:D44"/>
    <mergeCell ref="F42:I42"/>
  </mergeCells>
  <phoneticPr fontId="38" type="noConversion"/>
  <hyperlinks>
    <hyperlink ref="A6" r:id="rId1" display=" Travel Procedures Overview" xr:uid="{00000000-0004-0000-0800-000000000000}"/>
    <hyperlink ref="A16" r:id="rId2" display="Air Transportation Policies" xr:uid="{00000000-0004-0000-0800-000001000000}"/>
    <hyperlink ref="A18" r:id="rId3" display="Domestic Per-diem Rates" xr:uid="{00000000-0004-0000-0800-000002000000}"/>
    <hyperlink ref="A8" r:id="rId4" display="    Travel Voucher Overview" xr:uid="{00000000-0004-0000-0800-000003000000}"/>
    <hyperlink ref="A24" r:id="rId5" display="    Moving and Relocation Policies" xr:uid="{00000000-0004-0000-0800-000004000000}"/>
    <hyperlink ref="J12" r:id="rId6" display="VA CAAP Manual (State policies)" xr:uid="{00000000-0004-0000-0800-000005000000}"/>
    <hyperlink ref="J10" r:id="rId7" display="    Location identifier" xr:uid="{00000000-0004-0000-0800-000006000000}"/>
    <hyperlink ref="A14" r:id="rId8" xr:uid="{00000000-0004-0000-0800-000007000000}"/>
    <hyperlink ref="A12" r:id="rId9" xr:uid="{00000000-0004-0000-0800-000008000000}"/>
    <hyperlink ref="A10" r:id="rId10" xr:uid="{00000000-0004-0000-0800-000009000000}"/>
    <hyperlink ref="J8" r:id="rId11" display="    Currency Converter" xr:uid="{00000000-0004-0000-0800-00000A000000}"/>
    <hyperlink ref="A20" r:id="rId12" xr:uid="{00000000-0004-0000-0800-00000B000000}"/>
    <hyperlink ref="A22" r:id="rId13" xr:uid="{00000000-0004-0000-0800-00000C000000}"/>
    <hyperlink ref="F8" r:id="rId14" xr:uid="{00000000-0004-0000-0800-00000D000000}"/>
    <hyperlink ref="F10" r:id="rId15" xr:uid="{00000000-0004-0000-0800-00000E000000}"/>
    <hyperlink ref="F12" r:id="rId16" xr:uid="{00000000-0004-0000-0800-00000F000000}"/>
    <hyperlink ref="F6" r:id="rId17" xr:uid="{00000000-0004-0000-0800-000010000000}"/>
    <hyperlink ref="F17" r:id="rId18" xr:uid="{00000000-0004-0000-0800-000011000000}"/>
    <hyperlink ref="F19" r:id="rId19" xr:uid="{00000000-0004-0000-0800-000012000000}"/>
    <hyperlink ref="F23" r:id="rId20" xr:uid="{00000000-0004-0000-0800-000013000000}"/>
    <hyperlink ref="F21" r:id="rId21" xr:uid="{00000000-0004-0000-0800-000014000000}"/>
    <hyperlink ref="F25" r:id="rId22" xr:uid="{00000000-0004-0000-0800-000015000000}"/>
    <hyperlink ref="J6" r:id="rId23" xr:uid="{00000000-0004-0000-0800-000016000000}"/>
    <hyperlink ref="J14" r:id="rId24" xr:uid="{00000000-0004-0000-0800-000017000000}"/>
    <hyperlink ref="J16" r:id="rId25" xr:uid="{00000000-0004-0000-0800-000018000000}"/>
  </hyperlinks>
  <pageMargins left="0.7" right="0.7" top="0.75" bottom="0.75" header="0.3" footer="0.3"/>
  <pageSetup orientation="portrait" r:id="rId26"/>
  <legacyDrawing r:id="rId27"/>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6312BC4DB96BB84D8F7CEC92CFC70A3E" ma:contentTypeVersion="4" ma:contentTypeDescription="Create a new document." ma:contentTypeScope="" ma:versionID="94c3e57fd54fcaad0e5a23ac7a8bc6af">
  <xsd:schema xmlns:xsd="http://www.w3.org/2001/XMLSchema" xmlns:xs="http://www.w3.org/2001/XMLSchema" xmlns:p="http://schemas.microsoft.com/office/2006/metadata/properties" xmlns:ns2="21d85828-61f9-43a8-80f1-c5e00dfc4d3a" targetNamespace="http://schemas.microsoft.com/office/2006/metadata/properties" ma:root="true" ma:fieldsID="b9366305165465857a7512b8d9666534" ns2:_="">
    <xsd:import namespace="21d85828-61f9-43a8-80f1-c5e00dfc4d3a"/>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1d85828-61f9-43a8-80f1-c5e00dfc4d3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5AB684B-FD85-456D-8BDD-943816435806}">
  <ds:schemaRefs>
    <ds:schemaRef ds:uri="http://schemas.microsoft.com/office/2006/metadata/properties"/>
    <ds:schemaRef ds:uri="http://schemas.microsoft.com/office/infopath/2007/PartnerControls"/>
    <ds:schemaRef ds:uri="84162171-232e-43c9-9e28-dd2ae8e0f97a"/>
    <ds:schemaRef ds:uri="c1c8c277-95e3-4494-b0c9-5a3b10774fa8"/>
  </ds:schemaRefs>
</ds:datastoreItem>
</file>

<file path=customXml/itemProps2.xml><?xml version="1.0" encoding="utf-8"?>
<ds:datastoreItem xmlns:ds="http://schemas.openxmlformats.org/officeDocument/2006/customXml" ds:itemID="{4C62D423-AD23-404D-B9E8-CB4A3C79EE09}"/>
</file>

<file path=customXml/itemProps3.xml><?xml version="1.0" encoding="utf-8"?>
<ds:datastoreItem xmlns:ds="http://schemas.openxmlformats.org/officeDocument/2006/customXml" ds:itemID="{66D8FCC9-B119-4FD4-88EA-FC33BEA1E05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8</vt:i4>
      </vt:variant>
    </vt:vector>
  </HeadingPairs>
  <TitlesOfParts>
    <vt:vector size="17" baseType="lpstr">
      <vt:lpstr>Voucher Pg 1</vt:lpstr>
      <vt:lpstr>Acct Dist</vt:lpstr>
      <vt:lpstr>Pg 2</vt:lpstr>
      <vt:lpstr>Pg 3</vt:lpstr>
      <vt:lpstr>Pg 4</vt:lpstr>
      <vt:lpstr>Pg 5</vt:lpstr>
      <vt:lpstr>Pg 6</vt:lpstr>
      <vt:lpstr>Pg 7</vt:lpstr>
      <vt:lpstr>Policies (Links)</vt:lpstr>
      <vt:lpstr>'Acct Dist'!Print_Area</vt:lpstr>
      <vt:lpstr>'Pg 2'!Print_Area</vt:lpstr>
      <vt:lpstr>'Pg 3'!Print_Area</vt:lpstr>
      <vt:lpstr>'Pg 4'!Print_Area</vt:lpstr>
      <vt:lpstr>'Pg 5'!Print_Area</vt:lpstr>
      <vt:lpstr>'Pg 6'!Print_Area</vt:lpstr>
      <vt:lpstr>'Pg 7'!Print_Area</vt:lpstr>
      <vt:lpstr>'Voucher Pg 1'!Print_Area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Jason Sayre</dc:creator>
  <cp:keywords/>
  <dc:description/>
  <cp:lastModifiedBy>Little, Matthew</cp:lastModifiedBy>
  <cp:revision/>
  <dcterms:created xsi:type="dcterms:W3CDTF">2008-12-05T13:58:09Z</dcterms:created>
  <dcterms:modified xsi:type="dcterms:W3CDTF">2024-03-07T22:20:44Z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0x0101006312BC4DB96BB84D8F7CEC92CFC70A3E</vt:lpwstr>
  </property>
  <property fmtid="{D5CDD505-2E9C-101B-9397-08002B2CF9AE}" pid="3" name="MediaServiceImageTags">
    <vt:lpwstr/>
  </property>
</Properties>
</file>